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630" yWindow="540" windowWidth="15015" windowHeight="13740"/>
  </bookViews>
  <sheets>
    <sheet name="интернат гимн" sheetId="39" r:id="rId1"/>
  </sheets>
  <definedNames>
    <definedName name="_xlnm.Print_Area" localSheetId="0">'интернат гимн'!$A$1:$U$352</definedName>
  </definedNames>
  <calcPr calcId="125725"/>
</workbook>
</file>

<file path=xl/calcChain.xml><?xml version="1.0" encoding="utf-8"?>
<calcChain xmlns="http://schemas.openxmlformats.org/spreadsheetml/2006/main">
  <c r="D277" i="39"/>
  <c r="E277"/>
  <c r="F277"/>
  <c r="G277"/>
  <c r="H277"/>
  <c r="I277"/>
  <c r="J277"/>
  <c r="K277"/>
  <c r="L277"/>
  <c r="M277"/>
  <c r="N277"/>
  <c r="O277"/>
  <c r="P277"/>
  <c r="Q277"/>
  <c r="R277"/>
  <c r="S277"/>
  <c r="T277"/>
  <c r="U277"/>
  <c r="C277"/>
  <c r="E163"/>
  <c r="F163"/>
  <c r="G163"/>
  <c r="H163"/>
  <c r="I163"/>
  <c r="J163"/>
  <c r="K163"/>
  <c r="L163"/>
  <c r="M163"/>
  <c r="N163"/>
  <c r="O163"/>
  <c r="P163"/>
  <c r="Q163"/>
  <c r="R163"/>
  <c r="S163"/>
  <c r="T163"/>
  <c r="U163"/>
  <c r="D163"/>
  <c r="D139"/>
  <c r="E139"/>
  <c r="F139"/>
  <c r="G139"/>
  <c r="H139"/>
  <c r="I139"/>
  <c r="J139"/>
  <c r="K139"/>
  <c r="L139"/>
  <c r="M139"/>
  <c r="N139"/>
  <c r="O139"/>
  <c r="P139"/>
  <c r="Q139"/>
  <c r="R139"/>
  <c r="S139"/>
  <c r="T139"/>
  <c r="U139"/>
  <c r="C139"/>
  <c r="D61"/>
  <c r="E61"/>
  <c r="F61"/>
  <c r="H61"/>
  <c r="I61"/>
  <c r="J61"/>
  <c r="K61"/>
  <c r="L61"/>
  <c r="M61"/>
  <c r="N61"/>
  <c r="O61"/>
  <c r="P61"/>
  <c r="Q61"/>
  <c r="R61"/>
  <c r="S61"/>
  <c r="T61"/>
  <c r="U61"/>
  <c r="G61"/>
  <c r="D346"/>
  <c r="D313"/>
  <c r="E313"/>
  <c r="F313"/>
  <c r="G313"/>
  <c r="H313"/>
  <c r="I313"/>
  <c r="J313"/>
  <c r="K313"/>
  <c r="L313"/>
  <c r="M313"/>
  <c r="N313"/>
  <c r="O313"/>
  <c r="P313"/>
  <c r="Q313"/>
  <c r="R313"/>
  <c r="S313"/>
  <c r="T313"/>
  <c r="U313"/>
  <c r="C313"/>
  <c r="E302"/>
  <c r="F302"/>
  <c r="G302"/>
  <c r="H302"/>
  <c r="I302"/>
  <c r="J302"/>
  <c r="K302"/>
  <c r="L302"/>
  <c r="M302"/>
  <c r="N302"/>
  <c r="O302"/>
  <c r="P302"/>
  <c r="Q302"/>
  <c r="R302"/>
  <c r="S302"/>
  <c r="T302"/>
  <c r="U302"/>
  <c r="D302"/>
  <c r="D293"/>
  <c r="E267"/>
  <c r="F267"/>
  <c r="G267"/>
  <c r="H267"/>
  <c r="I267"/>
  <c r="J267"/>
  <c r="K267"/>
  <c r="L267"/>
  <c r="M267"/>
  <c r="N267"/>
  <c r="O267"/>
  <c r="P267"/>
  <c r="Q267"/>
  <c r="R267"/>
  <c r="S267"/>
  <c r="T267"/>
  <c r="U267"/>
  <c r="D267"/>
  <c r="C258"/>
  <c r="C365" s="1"/>
  <c r="E258"/>
  <c r="F258"/>
  <c r="G258"/>
  <c r="H258"/>
  <c r="I258"/>
  <c r="J258"/>
  <c r="K258"/>
  <c r="L258"/>
  <c r="M258"/>
  <c r="N258"/>
  <c r="O258"/>
  <c r="P258"/>
  <c r="Q258"/>
  <c r="R258"/>
  <c r="S258"/>
  <c r="T258"/>
  <c r="U258"/>
  <c r="D258"/>
  <c r="E232"/>
  <c r="F232"/>
  <c r="G232"/>
  <c r="H232"/>
  <c r="I232"/>
  <c r="J232"/>
  <c r="K232"/>
  <c r="L232"/>
  <c r="M232"/>
  <c r="N232"/>
  <c r="O232"/>
  <c r="P232"/>
  <c r="Q232"/>
  <c r="R232"/>
  <c r="S232"/>
  <c r="T232"/>
  <c r="U232"/>
  <c r="D232"/>
  <c r="C197"/>
  <c r="E197"/>
  <c r="F197"/>
  <c r="G197"/>
  <c r="H197"/>
  <c r="I197"/>
  <c r="J197"/>
  <c r="K197"/>
  <c r="L197"/>
  <c r="M197"/>
  <c r="N197"/>
  <c r="O197"/>
  <c r="P197"/>
  <c r="Q197"/>
  <c r="R197"/>
  <c r="S197"/>
  <c r="T197"/>
  <c r="U197"/>
  <c r="D197"/>
  <c r="C173"/>
  <c r="D173"/>
  <c r="E173"/>
  <c r="F173"/>
  <c r="G173"/>
  <c r="H173"/>
  <c r="I173"/>
  <c r="J173"/>
  <c r="K173"/>
  <c r="L173"/>
  <c r="M173"/>
  <c r="N173"/>
  <c r="O173"/>
  <c r="P173"/>
  <c r="Q173"/>
  <c r="R173"/>
  <c r="S173"/>
  <c r="T173"/>
  <c r="U173"/>
  <c r="D133" l="1"/>
  <c r="E129"/>
  <c r="D129"/>
  <c r="E37" l="1"/>
  <c r="F37"/>
  <c r="G37"/>
  <c r="H37"/>
  <c r="I37"/>
  <c r="J37"/>
  <c r="K37"/>
  <c r="L37"/>
  <c r="M37"/>
  <c r="N37"/>
  <c r="O37"/>
  <c r="P37"/>
  <c r="Q37"/>
  <c r="R37"/>
  <c r="S37"/>
  <c r="T37"/>
  <c r="U37"/>
  <c r="D37"/>
  <c r="D26"/>
  <c r="E26" l="1"/>
  <c r="F26"/>
  <c r="G26"/>
  <c r="H26"/>
  <c r="I26"/>
  <c r="J26"/>
  <c r="K26"/>
  <c r="L26"/>
  <c r="M26"/>
  <c r="N26"/>
  <c r="O26"/>
  <c r="P26"/>
  <c r="Q26"/>
  <c r="R26"/>
  <c r="S26"/>
  <c r="T26"/>
  <c r="U26"/>
  <c r="D329" l="1"/>
  <c r="E329"/>
  <c r="F329"/>
  <c r="G329"/>
  <c r="H329"/>
  <c r="I329"/>
  <c r="J329"/>
  <c r="K329"/>
  <c r="L329"/>
  <c r="M329"/>
  <c r="N329"/>
  <c r="O329"/>
  <c r="P329"/>
  <c r="Q329"/>
  <c r="R329"/>
  <c r="S329"/>
  <c r="T329"/>
  <c r="U329"/>
  <c r="C329"/>
  <c r="D223"/>
  <c r="E223"/>
  <c r="F223"/>
  <c r="G223"/>
  <c r="H223"/>
  <c r="I223"/>
  <c r="J223"/>
  <c r="K223"/>
  <c r="L223"/>
  <c r="M223"/>
  <c r="N223"/>
  <c r="O223"/>
  <c r="P223"/>
  <c r="Q223"/>
  <c r="R223"/>
  <c r="S223"/>
  <c r="T223"/>
  <c r="U223"/>
  <c r="C223"/>
  <c r="D188"/>
  <c r="E188"/>
  <c r="F188"/>
  <c r="G188"/>
  <c r="H188"/>
  <c r="I188"/>
  <c r="J188"/>
  <c r="K188"/>
  <c r="L188"/>
  <c r="M188"/>
  <c r="N188"/>
  <c r="O188"/>
  <c r="P188"/>
  <c r="Q188"/>
  <c r="R188"/>
  <c r="S188"/>
  <c r="T188"/>
  <c r="U188"/>
  <c r="C188"/>
  <c r="D154"/>
  <c r="E154"/>
  <c r="F154"/>
  <c r="G154"/>
  <c r="H154"/>
  <c r="I154"/>
  <c r="J154"/>
  <c r="K154"/>
  <c r="L154"/>
  <c r="M154"/>
  <c r="N154"/>
  <c r="O154"/>
  <c r="P154"/>
  <c r="Q154"/>
  <c r="R154"/>
  <c r="S154"/>
  <c r="T154"/>
  <c r="U154"/>
  <c r="C154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C86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C53"/>
  <c r="E346" l="1"/>
  <c r="F346"/>
  <c r="G346"/>
  <c r="H346"/>
  <c r="I346"/>
  <c r="J346"/>
  <c r="K346"/>
  <c r="L346"/>
  <c r="M346"/>
  <c r="N346"/>
  <c r="O346"/>
  <c r="P346"/>
  <c r="Q346"/>
  <c r="R346"/>
  <c r="S346"/>
  <c r="T346"/>
  <c r="U346"/>
  <c r="D120"/>
  <c r="E120"/>
  <c r="F120"/>
  <c r="G120"/>
  <c r="H120"/>
  <c r="I120"/>
  <c r="J120"/>
  <c r="K120"/>
  <c r="L120"/>
  <c r="M120"/>
  <c r="N120"/>
  <c r="O120"/>
  <c r="P120"/>
  <c r="Q120"/>
  <c r="R120"/>
  <c r="S120"/>
  <c r="T120"/>
  <c r="U120"/>
  <c r="C120"/>
  <c r="D349"/>
  <c r="E349"/>
  <c r="F349"/>
  <c r="G349"/>
  <c r="H349"/>
  <c r="I349"/>
  <c r="J349"/>
  <c r="K349"/>
  <c r="L349"/>
  <c r="M349"/>
  <c r="N349"/>
  <c r="O349"/>
  <c r="P349"/>
  <c r="Q349"/>
  <c r="R349"/>
  <c r="S349"/>
  <c r="T349"/>
  <c r="U349"/>
  <c r="C349"/>
  <c r="E337"/>
  <c r="F337"/>
  <c r="G337"/>
  <c r="H337"/>
  <c r="I337"/>
  <c r="J337"/>
  <c r="K337"/>
  <c r="L337"/>
  <c r="M337"/>
  <c r="N337"/>
  <c r="O337"/>
  <c r="P337"/>
  <c r="Q337"/>
  <c r="R337"/>
  <c r="S337"/>
  <c r="T337"/>
  <c r="U337"/>
  <c r="D337"/>
  <c r="D316"/>
  <c r="E316"/>
  <c r="F316"/>
  <c r="G316"/>
  <c r="H316"/>
  <c r="I316"/>
  <c r="J316"/>
  <c r="K316"/>
  <c r="L316"/>
  <c r="M316"/>
  <c r="N316"/>
  <c r="O316"/>
  <c r="P316"/>
  <c r="Q316"/>
  <c r="R316"/>
  <c r="S316"/>
  <c r="T316"/>
  <c r="U316"/>
  <c r="C316"/>
  <c r="E293"/>
  <c r="F293"/>
  <c r="G293"/>
  <c r="H293"/>
  <c r="I293"/>
  <c r="J293"/>
  <c r="K293"/>
  <c r="L293"/>
  <c r="M293"/>
  <c r="N293"/>
  <c r="O293"/>
  <c r="P293"/>
  <c r="Q293"/>
  <c r="R293"/>
  <c r="S293"/>
  <c r="T293"/>
  <c r="U293"/>
  <c r="C293"/>
  <c r="D280"/>
  <c r="E280"/>
  <c r="F280"/>
  <c r="G280"/>
  <c r="H280"/>
  <c r="I280"/>
  <c r="J280"/>
  <c r="K280"/>
  <c r="L280"/>
  <c r="M280"/>
  <c r="N280"/>
  <c r="O280"/>
  <c r="P280"/>
  <c r="Q280"/>
  <c r="R280"/>
  <c r="S280"/>
  <c r="T280"/>
  <c r="U280"/>
  <c r="C280"/>
  <c r="D242"/>
  <c r="D236"/>
  <c r="D245"/>
  <c r="E245"/>
  <c r="F245"/>
  <c r="G245"/>
  <c r="H245"/>
  <c r="I245"/>
  <c r="J245"/>
  <c r="K245"/>
  <c r="L245"/>
  <c r="M245"/>
  <c r="N245"/>
  <c r="O245"/>
  <c r="P245"/>
  <c r="Q245"/>
  <c r="R245"/>
  <c r="S245"/>
  <c r="T245"/>
  <c r="U245"/>
  <c r="C245"/>
  <c r="E208"/>
  <c r="F208"/>
  <c r="G208"/>
  <c r="H208"/>
  <c r="I208"/>
  <c r="J208"/>
  <c r="K208"/>
  <c r="L208"/>
  <c r="M208"/>
  <c r="N208"/>
  <c r="O208"/>
  <c r="P208"/>
  <c r="Q208"/>
  <c r="R208"/>
  <c r="S208"/>
  <c r="T208"/>
  <c r="U208"/>
  <c r="D208"/>
  <c r="D211"/>
  <c r="E211"/>
  <c r="F211"/>
  <c r="G211"/>
  <c r="H211"/>
  <c r="I211"/>
  <c r="J211"/>
  <c r="K211"/>
  <c r="L211"/>
  <c r="M211"/>
  <c r="N211"/>
  <c r="O211"/>
  <c r="P211"/>
  <c r="Q211"/>
  <c r="R211"/>
  <c r="S211"/>
  <c r="T211"/>
  <c r="U211"/>
  <c r="C211"/>
  <c r="D176"/>
  <c r="E176"/>
  <c r="F176"/>
  <c r="G176"/>
  <c r="H176"/>
  <c r="I176"/>
  <c r="J176"/>
  <c r="K176"/>
  <c r="L176"/>
  <c r="M176"/>
  <c r="N176"/>
  <c r="O176"/>
  <c r="P176"/>
  <c r="Q176"/>
  <c r="R176"/>
  <c r="S176"/>
  <c r="T176"/>
  <c r="U176"/>
  <c r="C176"/>
  <c r="C167"/>
  <c r="F129"/>
  <c r="G129"/>
  <c r="H129"/>
  <c r="I129"/>
  <c r="J129"/>
  <c r="K129"/>
  <c r="L129"/>
  <c r="M129"/>
  <c r="N129"/>
  <c r="O129"/>
  <c r="P129"/>
  <c r="Q129"/>
  <c r="R129"/>
  <c r="S129"/>
  <c r="T129"/>
  <c r="U129"/>
  <c r="D142"/>
  <c r="E142"/>
  <c r="F142"/>
  <c r="G142"/>
  <c r="H142"/>
  <c r="I142"/>
  <c r="J142"/>
  <c r="K142"/>
  <c r="L142"/>
  <c r="M142"/>
  <c r="N142"/>
  <c r="O142"/>
  <c r="P142"/>
  <c r="Q142"/>
  <c r="R142"/>
  <c r="S142"/>
  <c r="T142"/>
  <c r="U142"/>
  <c r="C142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C108"/>
  <c r="C95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U74"/>
  <c r="D74"/>
  <c r="E74"/>
  <c r="F74"/>
  <c r="G74"/>
  <c r="H74"/>
  <c r="I74"/>
  <c r="J74"/>
  <c r="K74"/>
  <c r="L74"/>
  <c r="M74"/>
  <c r="N74"/>
  <c r="O74"/>
  <c r="P74"/>
  <c r="Q74"/>
  <c r="R74"/>
  <c r="S74"/>
  <c r="T74"/>
  <c r="C74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C71"/>
  <c r="D246" l="1"/>
  <c r="C177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C40"/>
  <c r="D17" l="1"/>
  <c r="E17"/>
  <c r="F17"/>
  <c r="G17"/>
  <c r="H17"/>
  <c r="I17"/>
  <c r="J17"/>
  <c r="K17"/>
  <c r="L17"/>
  <c r="M17"/>
  <c r="N17"/>
  <c r="O17"/>
  <c r="P17"/>
  <c r="Q17"/>
  <c r="R17"/>
  <c r="S17"/>
  <c r="T17"/>
  <c r="U17"/>
  <c r="C17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U341"/>
  <c r="U350" s="1"/>
  <c r="T341"/>
  <c r="T350" s="1"/>
  <c r="S341"/>
  <c r="S350" s="1"/>
  <c r="R341"/>
  <c r="R350" s="1"/>
  <c r="Q341"/>
  <c r="Q350" s="1"/>
  <c r="P341"/>
  <c r="P350" s="1"/>
  <c r="O341"/>
  <c r="O350" s="1"/>
  <c r="N341"/>
  <c r="N350" s="1"/>
  <c r="M341"/>
  <c r="M350" s="1"/>
  <c r="L341"/>
  <c r="L350" s="1"/>
  <c r="K341"/>
  <c r="K350" s="1"/>
  <c r="J341"/>
  <c r="J350" s="1"/>
  <c r="I341"/>
  <c r="I350" s="1"/>
  <c r="H341"/>
  <c r="H350" s="1"/>
  <c r="G341"/>
  <c r="G350" s="1"/>
  <c r="F341"/>
  <c r="F350" s="1"/>
  <c r="E341"/>
  <c r="E350" s="1"/>
  <c r="D341"/>
  <c r="D350" s="1"/>
  <c r="C341"/>
  <c r="C350" s="1"/>
  <c r="U306"/>
  <c r="U317" s="1"/>
  <c r="T306"/>
  <c r="T317" s="1"/>
  <c r="S306"/>
  <c r="S317" s="1"/>
  <c r="R306"/>
  <c r="R317" s="1"/>
  <c r="Q306"/>
  <c r="Q317" s="1"/>
  <c r="P306"/>
  <c r="P317" s="1"/>
  <c r="O306"/>
  <c r="O317" s="1"/>
  <c r="N306"/>
  <c r="N317" s="1"/>
  <c r="M306"/>
  <c r="M317" s="1"/>
  <c r="L306"/>
  <c r="L317" s="1"/>
  <c r="K306"/>
  <c r="K317" s="1"/>
  <c r="J306"/>
  <c r="J317" s="1"/>
  <c r="I306"/>
  <c r="I317" s="1"/>
  <c r="H306"/>
  <c r="H317" s="1"/>
  <c r="G306"/>
  <c r="G317" s="1"/>
  <c r="F306"/>
  <c r="F317" s="1"/>
  <c r="E306"/>
  <c r="E317" s="1"/>
  <c r="D306"/>
  <c r="D317" s="1"/>
  <c r="C306"/>
  <c r="C317" s="1"/>
  <c r="U271"/>
  <c r="T271"/>
  <c r="S271"/>
  <c r="R271"/>
  <c r="Q271"/>
  <c r="P271"/>
  <c r="O271"/>
  <c r="N271"/>
  <c r="M271"/>
  <c r="L271"/>
  <c r="K271"/>
  <c r="J271"/>
  <c r="I271"/>
  <c r="H271"/>
  <c r="G271"/>
  <c r="F271"/>
  <c r="E271"/>
  <c r="D271"/>
  <c r="D281" s="1"/>
  <c r="C271"/>
  <c r="C281" s="1"/>
  <c r="E365"/>
  <c r="U242"/>
  <c r="T242"/>
  <c r="S242"/>
  <c r="R242"/>
  <c r="Q242"/>
  <c r="P242"/>
  <c r="O242"/>
  <c r="N242"/>
  <c r="M242"/>
  <c r="L242"/>
  <c r="K242"/>
  <c r="J242"/>
  <c r="I242"/>
  <c r="H242"/>
  <c r="G242"/>
  <c r="F242"/>
  <c r="E242"/>
  <c r="U236"/>
  <c r="T236"/>
  <c r="S236"/>
  <c r="R236"/>
  <c r="Q236"/>
  <c r="P236"/>
  <c r="O236"/>
  <c r="N236"/>
  <c r="M236"/>
  <c r="L236"/>
  <c r="K236"/>
  <c r="J236"/>
  <c r="I236"/>
  <c r="H236"/>
  <c r="G236"/>
  <c r="F236"/>
  <c r="E236"/>
  <c r="C236"/>
  <c r="C246" s="1"/>
  <c r="U201"/>
  <c r="U212" s="1"/>
  <c r="T201"/>
  <c r="T212" s="1"/>
  <c r="S201"/>
  <c r="S212" s="1"/>
  <c r="R201"/>
  <c r="R212" s="1"/>
  <c r="Q201"/>
  <c r="Q212" s="1"/>
  <c r="P201"/>
  <c r="P212" s="1"/>
  <c r="O201"/>
  <c r="O212" s="1"/>
  <c r="N201"/>
  <c r="N212" s="1"/>
  <c r="M201"/>
  <c r="M212" s="1"/>
  <c r="L201"/>
  <c r="L212" s="1"/>
  <c r="K201"/>
  <c r="K212" s="1"/>
  <c r="J201"/>
  <c r="J212" s="1"/>
  <c r="I201"/>
  <c r="I212" s="1"/>
  <c r="H201"/>
  <c r="H212" s="1"/>
  <c r="G201"/>
  <c r="G212" s="1"/>
  <c r="F201"/>
  <c r="F212" s="1"/>
  <c r="E201"/>
  <c r="E212" s="1"/>
  <c r="D201"/>
  <c r="D212" s="1"/>
  <c r="C201"/>
  <c r="C212" s="1"/>
  <c r="U167"/>
  <c r="U177" s="1"/>
  <c r="T167"/>
  <c r="T177" s="1"/>
  <c r="S167"/>
  <c r="S177" s="1"/>
  <c r="R167"/>
  <c r="R177" s="1"/>
  <c r="Q167"/>
  <c r="Q177" s="1"/>
  <c r="P167"/>
  <c r="P177" s="1"/>
  <c r="O167"/>
  <c r="O177" s="1"/>
  <c r="N167"/>
  <c r="N177" s="1"/>
  <c r="M167"/>
  <c r="M177" s="1"/>
  <c r="L167"/>
  <c r="L177" s="1"/>
  <c r="K167"/>
  <c r="K177" s="1"/>
  <c r="J167"/>
  <c r="J177" s="1"/>
  <c r="I167"/>
  <c r="I177" s="1"/>
  <c r="H167"/>
  <c r="H177" s="1"/>
  <c r="G167"/>
  <c r="G177" s="1"/>
  <c r="F167"/>
  <c r="F177" s="1"/>
  <c r="E167"/>
  <c r="E177" s="1"/>
  <c r="D167"/>
  <c r="D177" s="1"/>
  <c r="U133"/>
  <c r="T133"/>
  <c r="S133"/>
  <c r="R133"/>
  <c r="Q133"/>
  <c r="P133"/>
  <c r="O133"/>
  <c r="N133"/>
  <c r="M133"/>
  <c r="L133"/>
  <c r="K133"/>
  <c r="J133"/>
  <c r="I133"/>
  <c r="H133"/>
  <c r="G133"/>
  <c r="F133"/>
  <c r="E133"/>
  <c r="D143"/>
  <c r="C133"/>
  <c r="C143" s="1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C99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C75" s="1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C41" l="1"/>
  <c r="E109"/>
  <c r="G109"/>
  <c r="I109"/>
  <c r="K109"/>
  <c r="M109"/>
  <c r="O109"/>
  <c r="Q109"/>
  <c r="S109"/>
  <c r="U109"/>
  <c r="E75"/>
  <c r="G75"/>
  <c r="I75"/>
  <c r="K75"/>
  <c r="M75"/>
  <c r="O75"/>
  <c r="Q75"/>
  <c r="S75"/>
  <c r="U75"/>
  <c r="C109"/>
  <c r="F143"/>
  <c r="H143"/>
  <c r="J143"/>
  <c r="L143"/>
  <c r="N143"/>
  <c r="P143"/>
  <c r="R143"/>
  <c r="T143"/>
  <c r="F246"/>
  <c r="H246"/>
  <c r="J246"/>
  <c r="L246"/>
  <c r="N246"/>
  <c r="P246"/>
  <c r="R246"/>
  <c r="T246"/>
  <c r="E281"/>
  <c r="G281"/>
  <c r="I281"/>
  <c r="K281"/>
  <c r="M281"/>
  <c r="O281"/>
  <c r="Q281"/>
  <c r="S281"/>
  <c r="U281"/>
  <c r="D75"/>
  <c r="F75"/>
  <c r="H75"/>
  <c r="J75"/>
  <c r="L75"/>
  <c r="N75"/>
  <c r="P75"/>
  <c r="R75"/>
  <c r="T75"/>
  <c r="D109"/>
  <c r="F109"/>
  <c r="H109"/>
  <c r="J109"/>
  <c r="L109"/>
  <c r="N109"/>
  <c r="P109"/>
  <c r="R109"/>
  <c r="T109"/>
  <c r="E143"/>
  <c r="G143"/>
  <c r="I143"/>
  <c r="K143"/>
  <c r="M143"/>
  <c r="O143"/>
  <c r="Q143"/>
  <c r="S143"/>
  <c r="U143"/>
  <c r="E246"/>
  <c r="G246"/>
  <c r="I246"/>
  <c r="K246"/>
  <c r="M246"/>
  <c r="O246"/>
  <c r="Q246"/>
  <c r="S246"/>
  <c r="U246"/>
  <c r="F281"/>
  <c r="H281"/>
  <c r="J281"/>
  <c r="L281"/>
  <c r="N281"/>
  <c r="P281"/>
  <c r="R281"/>
  <c r="T281"/>
  <c r="U41"/>
  <c r="S41"/>
  <c r="Q41"/>
  <c r="O41"/>
  <c r="M41"/>
  <c r="K41"/>
  <c r="I41"/>
  <c r="G41"/>
  <c r="E41"/>
  <c r="T41"/>
  <c r="R41"/>
  <c r="P41"/>
  <c r="N41"/>
  <c r="L41"/>
  <c r="J41"/>
  <c r="H41"/>
  <c r="F41"/>
  <c r="D41"/>
  <c r="G365"/>
  <c r="I365"/>
  <c r="C358" l="1"/>
  <c r="G358"/>
  <c r="G359" s="1"/>
  <c r="F358"/>
  <c r="F359" s="1"/>
  <c r="O358"/>
  <c r="O359" s="1"/>
  <c r="N358"/>
  <c r="N359" s="1"/>
  <c r="R358"/>
  <c r="R359" s="1"/>
  <c r="J358"/>
  <c r="J359" s="1"/>
  <c r="K358"/>
  <c r="K359" s="1"/>
  <c r="C359"/>
  <c r="S358"/>
  <c r="S359" s="1"/>
  <c r="T358"/>
  <c r="T359" s="1"/>
  <c r="P358"/>
  <c r="P359" s="1"/>
  <c r="L358"/>
  <c r="L359" s="1"/>
  <c r="H358"/>
  <c r="H359" s="1"/>
  <c r="D358"/>
  <c r="D359" s="1"/>
  <c r="M358"/>
  <c r="M359" s="1"/>
  <c r="I358"/>
  <c r="I359" s="1"/>
  <c r="E358"/>
  <c r="E359" s="1"/>
  <c r="Q358"/>
  <c r="Q359" s="1"/>
  <c r="C360" l="1"/>
  <c r="E360"/>
</calcChain>
</file>

<file path=xl/sharedStrings.xml><?xml version="1.0" encoding="utf-8"?>
<sst xmlns="http://schemas.openxmlformats.org/spreadsheetml/2006/main" count="987" uniqueCount="204">
  <si>
    <t>№ рецептуры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</si>
  <si>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</si>
  <si>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</si>
  <si>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</si>
  <si>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</si>
  <si>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</si>
  <si>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</si>
  <si>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</si>
  <si>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</si>
  <si>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</si>
  <si>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</si>
  <si>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</si>
  <si>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</si>
  <si>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</si>
  <si>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</si>
  <si>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</si>
  <si>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</si>
  <si>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</si>
  <si>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</si>
  <si>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</si>
  <si>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</si>
  <si>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</si>
  <si>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</si>
  <si>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</si>
  <si>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</si>
  <si>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54-4г-2020</t>
  </si>
  <si>
    <t>Каша гречневая рассыпчатая</t>
  </si>
  <si>
    <t>54-4гн-2020</t>
  </si>
  <si>
    <t>Чай с молоком и сахаром</t>
  </si>
  <si>
    <t>Пром.</t>
  </si>
  <si>
    <t>Хлеб пшеничный</t>
  </si>
  <si>
    <t>Хлеб ржаной</t>
  </si>
  <si>
    <t>Итого за Завтрак</t>
  </si>
  <si>
    <t>Итого за день</t>
  </si>
  <si>
    <t>54-22м-2020</t>
  </si>
  <si>
    <t>Рагу из курицы</t>
  </si>
  <si>
    <t>54-21гн-2020</t>
  </si>
  <si>
    <t>Какао с молоком</t>
  </si>
  <si>
    <t>54-13з-2020</t>
  </si>
  <si>
    <t>54-1г-2020</t>
  </si>
  <si>
    <t>Макароны отварные</t>
  </si>
  <si>
    <t xml:space="preserve">54-2м-2020 </t>
  </si>
  <si>
    <t>Гуляш из говядины</t>
  </si>
  <si>
    <t>54-3гн-2020</t>
  </si>
  <si>
    <t>Чай с лимоном и сахаром</t>
  </si>
  <si>
    <t>54-11г-2020</t>
  </si>
  <si>
    <t>Картофельное пюре</t>
  </si>
  <si>
    <t>54-2гн-2020</t>
  </si>
  <si>
    <t>Чай с сахаром</t>
  </si>
  <si>
    <t>54-6г-2020</t>
  </si>
  <si>
    <t>Рис отварной</t>
  </si>
  <si>
    <t>54-16з-2020</t>
  </si>
  <si>
    <t>Винегрет с растительным маслом</t>
  </si>
  <si>
    <t>54-23гн-2020</t>
  </si>
  <si>
    <t>Кофейный напиток с молоком</t>
  </si>
  <si>
    <t>54-12м-2020</t>
  </si>
  <si>
    <t>Плов с курицей</t>
  </si>
  <si>
    <t>54-10в-2020</t>
  </si>
  <si>
    <t>Булочка ванильная</t>
  </si>
  <si>
    <t>Компот из кураги</t>
  </si>
  <si>
    <t>Горошница</t>
  </si>
  <si>
    <t>54-7р-2020</t>
  </si>
  <si>
    <t>Рыба припущенная в молоко</t>
  </si>
  <si>
    <t>Салат из свеклы отварной с растительным маслом</t>
  </si>
  <si>
    <t>160/40</t>
  </si>
  <si>
    <t>150/50</t>
  </si>
  <si>
    <t>Согласовано</t>
  </si>
  <si>
    <t>Утверждено</t>
  </si>
  <si>
    <t>Сушка простая</t>
  </si>
  <si>
    <t>54-13к-2020</t>
  </si>
  <si>
    <t>Каша вязкая молочная пшеничная</t>
  </si>
  <si>
    <t>54-1гн-2020</t>
  </si>
  <si>
    <t>Чай без сахара</t>
  </si>
  <si>
    <t>1 день, 1 неделя</t>
  </si>
  <si>
    <t>Витамины</t>
  </si>
  <si>
    <t>Минеральные вещества</t>
  </si>
  <si>
    <t>Прием пищи, наименование блюда</t>
  </si>
  <si>
    <t>Пищевые вещества</t>
  </si>
  <si>
    <t>ИТОГО</t>
  </si>
  <si>
    <t>Итого за весь период</t>
  </si>
  <si>
    <t>Среднее значение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</si>
  <si>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</si>
  <si>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</si>
  <si>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</si>
  <si>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ИТОГО ПО  МЕНЮ</t>
  </si>
  <si>
    <t>ном.рец №174</t>
  </si>
  <si>
    <t>160/60</t>
  </si>
  <si>
    <t>Яблоко</t>
  </si>
  <si>
    <t>40/60</t>
  </si>
  <si>
    <t>Тефтели мясные из говядины, полуфабрикат в соусе</t>
  </si>
  <si>
    <t>60/40</t>
  </si>
  <si>
    <t>70/30</t>
  </si>
  <si>
    <t>№243</t>
  </si>
  <si>
    <t>Сосиски говяжьи отварные, п/ф (2 шт)</t>
  </si>
  <si>
    <t>ООО "КРЕПЫШ"</t>
  </si>
  <si>
    <t>_______________________Ефремов В.Ю.</t>
  </si>
  <si>
    <t>Завтрак</t>
  </si>
  <si>
    <t>54-1о-2020</t>
  </si>
  <si>
    <t>Омлет натуральный</t>
  </si>
  <si>
    <t>Обед</t>
  </si>
  <si>
    <t>Итого за Обед</t>
  </si>
  <si>
    <t>Полдник</t>
  </si>
  <si>
    <t>Пряник</t>
  </si>
  <si>
    <t>Итого за Полдник</t>
  </si>
  <si>
    <t>Ужин</t>
  </si>
  <si>
    <t>54-1хн-2020</t>
  </si>
  <si>
    <t>Компот из смеси сухофруктов</t>
  </si>
  <si>
    <t>Ряженка 2.5%</t>
  </si>
  <si>
    <t>Итого за Ужин</t>
  </si>
  <si>
    <t>2 день, 1 неделя</t>
  </si>
  <si>
    <t>54-1з-2020</t>
  </si>
  <si>
    <t>Сыр твердых сортов в нарезке</t>
  </si>
  <si>
    <t>54-22к-2020</t>
  </si>
  <si>
    <t>Каша жидкая молочная овсяная</t>
  </si>
  <si>
    <t>54-3с-2020</t>
  </si>
  <si>
    <t>Рассольник Ленинградский</t>
  </si>
  <si>
    <t>Вафли с фруктовыми начинками</t>
  </si>
  <si>
    <t>Сок яблочный</t>
  </si>
  <si>
    <t>54-6т-2020</t>
  </si>
  <si>
    <t>Сырники</t>
  </si>
  <si>
    <t>54-33хн-2020</t>
  </si>
  <si>
    <t>Напиток апельсиновый</t>
  </si>
  <si>
    <t>Кефир 3.2%</t>
  </si>
  <si>
    <t>3 день, 1 неделя</t>
  </si>
  <si>
    <t>53-19з-2020</t>
  </si>
  <si>
    <t>Масло сливочное (порциями)</t>
  </si>
  <si>
    <t>54-21к-2020</t>
  </si>
  <si>
    <t>Каша вязкая молочная ячневая</t>
  </si>
  <si>
    <t>54-6с-2020</t>
  </si>
  <si>
    <t>Суп картофельный с клецками</t>
  </si>
  <si>
    <t>Сок персиковый</t>
  </si>
  <si>
    <t>4 день, 1 неделя</t>
  </si>
  <si>
    <t>54-2хн-2020</t>
  </si>
  <si>
    <t>54-11с-2020</t>
  </si>
  <si>
    <t>Суп крестьянский с крупой (крупа рисовая)</t>
  </si>
  <si>
    <t>5 день, 1 неделя</t>
  </si>
  <si>
    <t>54-16к-2020</t>
  </si>
  <si>
    <t>Каша "Дружба"</t>
  </si>
  <si>
    <t>54-8с-2020</t>
  </si>
  <si>
    <t>Суп гороховый</t>
  </si>
  <si>
    <t>54-11м-2020</t>
  </si>
  <si>
    <t>плов из говядины</t>
  </si>
  <si>
    <t>компот из кураги</t>
  </si>
  <si>
    <t xml:space="preserve">54-1т-2020                                     </t>
  </si>
  <si>
    <t>Запеканка из творога</t>
  </si>
  <si>
    <t>54-19к-2020</t>
  </si>
  <si>
    <t>Суп молочный с макаронными изделиями</t>
  </si>
  <si>
    <t>завтрак</t>
  </si>
  <si>
    <t>обед</t>
  </si>
  <si>
    <t>полдник</t>
  </si>
  <si>
    <t>ужин</t>
  </si>
  <si>
    <t>75/30</t>
  </si>
  <si>
    <t>Ужин 2</t>
  </si>
  <si>
    <t>Итого за ужин 2</t>
  </si>
  <si>
    <t xml:space="preserve">Ужин 2 </t>
  </si>
  <si>
    <t>451 СПБ 2008</t>
  </si>
  <si>
    <t xml:space="preserve">Пирожок печеный с картошкой </t>
  </si>
  <si>
    <t>Котлета из курицы</t>
  </si>
  <si>
    <t>54-5м-2020</t>
  </si>
  <si>
    <t>Курица тушеная с морковью</t>
  </si>
  <si>
    <t>54-25м-2020</t>
  </si>
  <si>
    <t xml:space="preserve">Итого за ужин 2 </t>
  </si>
  <si>
    <t>Итогоа за ужин 2</t>
  </si>
  <si>
    <t>Молоко сгущенное с сахаром</t>
  </si>
  <si>
    <t>Овощи для салатов (морковь, лук, капуста, картофель) урожай 2022 года</t>
  </si>
  <si>
    <t>Суп картофельный с вермишелью</t>
  </si>
  <si>
    <t>№ рец. 290</t>
  </si>
  <si>
    <t>Птица тушеная в соусе</t>
  </si>
  <si>
    <t>50/50</t>
  </si>
  <si>
    <t>Борщ</t>
  </si>
  <si>
    <t>7 день, 2 неделя</t>
  </si>
  <si>
    <t>8 день, 2 неделя</t>
  </si>
  <si>
    <t>9 день, 2 неделя</t>
  </si>
  <si>
    <t>10 день, 2 неделя</t>
  </si>
  <si>
    <t>11 день, 2 неделя</t>
  </si>
  <si>
    <t xml:space="preserve">Меню  для организации питания детей в возрасте с 7-10 лет, проживающих в интернате Мензелинского муниципального района на 2 полугодие 2022-2023 учебный год.  </t>
  </si>
  <si>
    <t>Блины фаршированные сгущенным молоком П/Ф (70гр) 2 шт</t>
  </si>
  <si>
    <t>54-1с-2020</t>
  </si>
  <si>
    <t>Суп щи</t>
  </si>
  <si>
    <t>№Т/К 272</t>
  </si>
  <si>
    <t>54-1хн</t>
  </si>
  <si>
    <t>Компот из замороженной компотной смеси</t>
  </si>
  <si>
    <t>Апельсин</t>
  </si>
  <si>
    <t>54-5хн</t>
  </si>
  <si>
    <t>Компот из яблок и вишни</t>
  </si>
  <si>
    <t>Банан</t>
  </si>
  <si>
    <t>Булочка Ярославская (хлебзавод) 50 гр</t>
  </si>
  <si>
    <t>Пельмени мясные отварные П/Ф</t>
  </si>
  <si>
    <t>Рец. По сборнику</t>
  </si>
  <si>
    <t>Блины фаршированные (вишня, клубника) П/Ф (70гр) 2 шт</t>
  </si>
  <si>
    <t>Булочка веснушка (хлебзавод) 50 гр</t>
  </si>
  <si>
    <t>7-10 лет</t>
  </si>
  <si>
    <t>№ Т/К 399</t>
  </si>
  <si>
    <t>№ Т/К 400</t>
  </si>
  <si>
    <t>№ Т/к 15</t>
  </si>
  <si>
    <t>Морковь отварная порциями</t>
  </si>
  <si>
    <t>Котлета мясная с соусом и овощами (мексик.смесь)</t>
  </si>
  <si>
    <t>65/35/35</t>
  </si>
  <si>
    <t>№ т/к 33</t>
  </si>
  <si>
    <t>Свекла отварная порциями</t>
  </si>
  <si>
    <t>№ Т/к 40</t>
  </si>
  <si>
    <t>Салат картофельный с морковью, зеленым горошком и растительным маслом</t>
  </si>
  <si>
    <t>Гуляш из говядины с овощами (зеленый горошек)</t>
  </si>
  <si>
    <t>60/40/35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</si>
</sst>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2" fontId="0" fillId="0" borderId="0" xfId="0" applyNumberFormat="1" applyFill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right"/>
    </xf>
    <xf numFmtId="0" fontId="0" fillId="0" borderId="1" xfId="0" applyFill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4" xfId="0" applyFont="1" applyFill="1" applyBorder="1" applyAlignment="1"/>
    <xf numFmtId="0" fontId="1" fillId="0" borderId="4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1" fillId="0" borderId="0" xfId="0" applyFont="1" applyFill="1"/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wrapText="1"/>
    </xf>
    <xf numFmtId="1" fontId="0" fillId="0" borderId="1" xfId="0" applyNumberForma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wrapText="1"/>
    </xf>
    <xf numFmtId="0" fontId="0" fillId="0" borderId="0" xfId="0" applyFill="1" applyAlignment="1">
      <alignment horizontal="right" wrapText="1"/>
    </xf>
    <xf numFmtId="0" fontId="1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right" wrapText="1"/>
    </xf>
    <xf numFmtId="0" fontId="4" fillId="0" borderId="0" xfId="0" applyFont="1" applyFill="1"/>
    <xf numFmtId="0" fontId="6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67"/>
  <sheetViews>
    <sheetView tabSelected="1" topLeftCell="A340" zoomScaleNormal="100" workbookViewId="0">
      <selection activeCell="J361" sqref="J361"/>
    </sheetView>
  </sheetViews>
  <sheetFormatPr defaultRowHeight="15"/>
  <cols>
    <col min="1" max="1" width="12.7109375" customWidth="1"/>
    <col min="2" max="2" width="27.7109375" customWidth="1"/>
    <col min="3" max="3" width="8.85546875" style="23" customWidth="1"/>
    <col min="4" max="5" width="7.140625" style="23" customWidth="1"/>
    <col min="6" max="6" width="8.85546875" style="23" customWidth="1"/>
    <col min="7" max="7" width="8" style="23" customWidth="1"/>
    <col min="8" max="11" width="7.140625" style="23" customWidth="1"/>
    <col min="12" max="12" width="7.5703125" style="23" customWidth="1"/>
    <col min="13" max="14" width="8" style="23" customWidth="1"/>
    <col min="15" max="15" width="7.140625" style="23" customWidth="1"/>
    <col min="16" max="16" width="8.7109375" style="23" customWidth="1"/>
    <col min="17" max="21" width="7.140625" style="23" customWidth="1"/>
    <col min="22" max="22" width="7.140625" customWidth="1"/>
  </cols>
  <sheetData>
    <row r="1" spans="1:21">
      <c r="A1" s="38" t="s">
        <v>66</v>
      </c>
      <c r="B1" s="39"/>
      <c r="O1" s="63" t="s">
        <v>67</v>
      </c>
      <c r="P1" s="64"/>
      <c r="Q1" s="64"/>
      <c r="R1" s="64"/>
      <c r="S1" s="64"/>
      <c r="T1" s="64"/>
      <c r="U1" s="64"/>
    </row>
    <row r="2" spans="1:21" ht="15" customHeight="1">
      <c r="A2" s="40"/>
      <c r="B2" s="41"/>
      <c r="C2" s="41"/>
      <c r="D2" s="41"/>
      <c r="E2" s="41"/>
      <c r="F2" s="41"/>
      <c r="G2" s="41"/>
      <c r="O2" s="65" t="s">
        <v>94</v>
      </c>
      <c r="P2" s="66"/>
      <c r="Q2" s="66"/>
      <c r="R2" s="66"/>
      <c r="S2" s="66"/>
      <c r="T2" s="66"/>
      <c r="U2" s="66"/>
    </row>
    <row r="3" spans="1:21">
      <c r="A3" s="38"/>
      <c r="B3" s="39"/>
      <c r="C3" s="39"/>
      <c r="D3" s="39"/>
      <c r="E3" s="39"/>
      <c r="F3" s="39"/>
      <c r="G3" s="39"/>
      <c r="O3" s="63" t="s">
        <v>95</v>
      </c>
      <c r="P3" s="64"/>
      <c r="Q3" s="64"/>
      <c r="R3" s="64"/>
      <c r="S3" s="64"/>
      <c r="T3" s="64"/>
      <c r="U3" s="64"/>
    </row>
    <row r="5" spans="1:21">
      <c r="A5" s="49" t="s">
        <v>175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</row>
    <row r="6" spans="1:21">
      <c r="A6" s="11"/>
      <c r="B6" s="11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 ht="18.75">
      <c r="A7" s="51" t="s">
        <v>73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</row>
    <row r="8" spans="1:21" ht="15.75">
      <c r="A8" s="52" t="s">
        <v>0</v>
      </c>
      <c r="B8" s="52" t="s">
        <v>76</v>
      </c>
      <c r="C8" s="67" t="s">
        <v>1</v>
      </c>
      <c r="D8" s="53" t="s">
        <v>77</v>
      </c>
      <c r="E8" s="54"/>
      <c r="F8" s="55"/>
      <c r="G8" s="47" t="s">
        <v>5</v>
      </c>
      <c r="H8" s="68" t="s">
        <v>74</v>
      </c>
      <c r="I8" s="68"/>
      <c r="J8" s="68"/>
      <c r="K8" s="68"/>
      <c r="L8" s="68"/>
      <c r="M8" s="68" t="s">
        <v>75</v>
      </c>
      <c r="N8" s="68"/>
      <c r="O8" s="68"/>
      <c r="P8" s="68"/>
      <c r="Q8" s="68"/>
      <c r="R8" s="68"/>
      <c r="S8" s="68"/>
      <c r="T8" s="68"/>
      <c r="U8" s="68"/>
    </row>
    <row r="9" spans="1:21" ht="30">
      <c r="A9" s="52"/>
      <c r="B9" s="52"/>
      <c r="C9" s="69"/>
      <c r="D9" s="25" t="s">
        <v>2</v>
      </c>
      <c r="E9" s="26" t="s">
        <v>3</v>
      </c>
      <c r="F9" s="26" t="s">
        <v>4</v>
      </c>
      <c r="G9" s="48"/>
      <c r="H9" s="27" t="s">
        <v>6</v>
      </c>
      <c r="I9" s="27" t="s">
        <v>7</v>
      </c>
      <c r="J9" s="27" t="s">
        <v>8</v>
      </c>
      <c r="K9" s="27" t="s">
        <v>9</v>
      </c>
      <c r="L9" s="27" t="s">
        <v>10</v>
      </c>
      <c r="M9" s="27" t="s">
        <v>11</v>
      </c>
      <c r="N9" s="27" t="s">
        <v>12</v>
      </c>
      <c r="O9" s="27" t="s">
        <v>13</v>
      </c>
      <c r="P9" s="27" t="s">
        <v>14</v>
      </c>
      <c r="Q9" s="27" t="s">
        <v>15</v>
      </c>
      <c r="R9" s="27" t="s">
        <v>16</v>
      </c>
      <c r="S9" s="27" t="s">
        <v>17</v>
      </c>
      <c r="T9" s="27" t="s">
        <v>18</v>
      </c>
      <c r="U9" s="27" t="s">
        <v>19</v>
      </c>
    </row>
    <row r="10" spans="1:21">
      <c r="A10" s="2"/>
      <c r="B10" s="2"/>
      <c r="C10" s="27" t="s">
        <v>20</v>
      </c>
      <c r="D10" s="27" t="s">
        <v>20</v>
      </c>
      <c r="E10" s="27" t="s">
        <v>20</v>
      </c>
      <c r="F10" s="27" t="s">
        <v>20</v>
      </c>
      <c r="G10" s="27" t="s">
        <v>21</v>
      </c>
      <c r="H10" s="27" t="s">
        <v>22</v>
      </c>
      <c r="I10" s="27" t="s">
        <v>22</v>
      </c>
      <c r="J10" s="27" t="s">
        <v>23</v>
      </c>
      <c r="K10" s="27" t="s">
        <v>24</v>
      </c>
      <c r="L10" s="27" t="s">
        <v>22</v>
      </c>
      <c r="M10" s="27" t="s">
        <v>22</v>
      </c>
      <c r="N10" s="27" t="s">
        <v>22</v>
      </c>
      <c r="O10" s="27" t="s">
        <v>22</v>
      </c>
      <c r="P10" s="27" t="s">
        <v>22</v>
      </c>
      <c r="Q10" s="27" t="s">
        <v>22</v>
      </c>
      <c r="R10" s="27" t="s">
        <v>22</v>
      </c>
      <c r="S10" s="27" t="s">
        <v>24</v>
      </c>
      <c r="T10" s="27" t="s">
        <v>24</v>
      </c>
      <c r="U10" s="27" t="s">
        <v>24</v>
      </c>
    </row>
    <row r="11" spans="1:21">
      <c r="A11" s="3"/>
      <c r="B11" s="2" t="s">
        <v>96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1:21" ht="16.5" customHeight="1">
      <c r="A12" s="10" t="s">
        <v>97</v>
      </c>
      <c r="B12" s="10" t="s">
        <v>98</v>
      </c>
      <c r="C12" s="22">
        <v>150</v>
      </c>
      <c r="D12" s="22">
        <v>12.68</v>
      </c>
      <c r="E12" s="22">
        <v>17.95</v>
      </c>
      <c r="F12" s="22">
        <v>3.25</v>
      </c>
      <c r="G12" s="22">
        <v>225.2</v>
      </c>
      <c r="H12" s="22">
        <v>7.0000000000000007E-2</v>
      </c>
      <c r="I12" s="22">
        <v>0.4</v>
      </c>
      <c r="J12" s="22">
        <v>182.66</v>
      </c>
      <c r="K12" s="22">
        <v>2.1800000000000002</v>
      </c>
      <c r="L12" s="22">
        <v>0</v>
      </c>
      <c r="M12" s="22">
        <v>264</v>
      </c>
      <c r="N12" s="22">
        <v>180</v>
      </c>
      <c r="O12" s="22">
        <v>110</v>
      </c>
      <c r="P12" s="22">
        <v>17</v>
      </c>
      <c r="Q12" s="22">
        <v>202</v>
      </c>
      <c r="R12" s="22">
        <v>2.1</v>
      </c>
      <c r="S12" s="22">
        <v>43.65</v>
      </c>
      <c r="T12" s="22">
        <v>26</v>
      </c>
      <c r="U12" s="22">
        <v>62.62</v>
      </c>
    </row>
    <row r="13" spans="1:21" ht="28.5" customHeight="1">
      <c r="A13" s="10" t="s">
        <v>53</v>
      </c>
      <c r="B13" s="10" t="s">
        <v>54</v>
      </c>
      <c r="C13" s="22">
        <v>200</v>
      </c>
      <c r="D13" s="22">
        <v>3.9</v>
      </c>
      <c r="E13" s="22">
        <v>2.9</v>
      </c>
      <c r="F13" s="22">
        <v>11.2</v>
      </c>
      <c r="G13" s="22">
        <v>86</v>
      </c>
      <c r="H13" s="22">
        <v>0.03</v>
      </c>
      <c r="I13" s="22">
        <v>0.13</v>
      </c>
      <c r="J13" s="22">
        <v>13.29</v>
      </c>
      <c r="K13" s="22">
        <v>0</v>
      </c>
      <c r="L13" s="22">
        <v>0.52</v>
      </c>
      <c r="M13" s="22">
        <v>38.549999999999997</v>
      </c>
      <c r="N13" s="22">
        <v>183.98</v>
      </c>
      <c r="O13" s="22">
        <v>148.32</v>
      </c>
      <c r="P13" s="22">
        <v>30.67</v>
      </c>
      <c r="Q13" s="22">
        <v>106.79</v>
      </c>
      <c r="R13" s="22">
        <v>1.06</v>
      </c>
      <c r="S13" s="22">
        <v>9</v>
      </c>
      <c r="T13" s="22">
        <v>1.76</v>
      </c>
      <c r="U13" s="22">
        <v>20</v>
      </c>
    </row>
    <row r="14" spans="1:21" ht="33" customHeight="1">
      <c r="A14" s="10" t="s">
        <v>124</v>
      </c>
      <c r="B14" s="10" t="s">
        <v>125</v>
      </c>
      <c r="C14" s="22">
        <v>10</v>
      </c>
      <c r="D14" s="22">
        <v>0.08</v>
      </c>
      <c r="E14" s="22">
        <v>7.25</v>
      </c>
      <c r="F14" s="22">
        <v>0.13</v>
      </c>
      <c r="G14" s="22">
        <v>66.099999999999994</v>
      </c>
      <c r="H14" s="22">
        <v>0</v>
      </c>
      <c r="I14" s="22">
        <v>0.01</v>
      </c>
      <c r="J14" s="22">
        <v>27</v>
      </c>
      <c r="K14" s="22">
        <v>0.13</v>
      </c>
      <c r="L14" s="22">
        <v>0</v>
      </c>
      <c r="M14" s="22">
        <v>1.1399999999999999</v>
      </c>
      <c r="N14" s="22">
        <v>2.4900000000000002</v>
      </c>
      <c r="O14" s="22">
        <v>2.11</v>
      </c>
      <c r="P14" s="22">
        <v>0</v>
      </c>
      <c r="Q14" s="22">
        <v>2.61</v>
      </c>
      <c r="R14" s="22">
        <v>0.02</v>
      </c>
      <c r="S14" s="22">
        <v>0</v>
      </c>
      <c r="T14" s="22">
        <v>0.1</v>
      </c>
      <c r="U14" s="22">
        <v>0.3</v>
      </c>
    </row>
    <row r="15" spans="1:21" ht="18" customHeight="1">
      <c r="A15" s="10" t="s">
        <v>29</v>
      </c>
      <c r="B15" s="10" t="s">
        <v>30</v>
      </c>
      <c r="C15" s="22">
        <v>40</v>
      </c>
      <c r="D15" s="22">
        <v>2.2999999999999998</v>
      </c>
      <c r="E15" s="22">
        <v>0.2</v>
      </c>
      <c r="F15" s="22">
        <v>14.8</v>
      </c>
      <c r="G15" s="22">
        <v>70.3</v>
      </c>
      <c r="H15" s="22">
        <v>0.03</v>
      </c>
      <c r="I15" s="22">
        <v>0.01</v>
      </c>
      <c r="J15" s="22">
        <v>0</v>
      </c>
      <c r="K15" s="22">
        <v>0</v>
      </c>
      <c r="L15" s="22">
        <v>0</v>
      </c>
      <c r="M15" s="22">
        <v>149.69999999999999</v>
      </c>
      <c r="N15" s="22">
        <v>27.9</v>
      </c>
      <c r="O15" s="22">
        <v>6</v>
      </c>
      <c r="P15" s="22">
        <v>4.2</v>
      </c>
      <c r="Q15" s="22">
        <v>19.5</v>
      </c>
      <c r="R15" s="22">
        <v>0.33</v>
      </c>
      <c r="S15" s="22">
        <v>0.96</v>
      </c>
      <c r="T15" s="22">
        <v>1.8</v>
      </c>
      <c r="U15" s="22">
        <v>4.3499999999999996</v>
      </c>
    </row>
    <row r="16" spans="1:21" ht="20.25" customHeight="1">
      <c r="A16" s="10" t="s">
        <v>29</v>
      </c>
      <c r="B16" s="10" t="s">
        <v>87</v>
      </c>
      <c r="C16" s="22">
        <v>100</v>
      </c>
      <c r="D16" s="22">
        <v>0.4</v>
      </c>
      <c r="E16" s="22">
        <v>0.4</v>
      </c>
      <c r="F16" s="22">
        <v>9.8000000000000007</v>
      </c>
      <c r="G16" s="22">
        <v>44.4</v>
      </c>
      <c r="H16" s="22">
        <v>0.03</v>
      </c>
      <c r="I16" s="22">
        <v>0.02</v>
      </c>
      <c r="J16" s="22">
        <v>5</v>
      </c>
      <c r="K16" s="22">
        <v>0</v>
      </c>
      <c r="L16" s="22">
        <v>10</v>
      </c>
      <c r="M16" s="22">
        <v>26</v>
      </c>
      <c r="N16" s="22">
        <v>278</v>
      </c>
      <c r="O16" s="22">
        <v>16</v>
      </c>
      <c r="P16" s="22">
        <v>9</v>
      </c>
      <c r="Q16" s="22">
        <v>11</v>
      </c>
      <c r="R16" s="22">
        <v>2.2000000000000002</v>
      </c>
      <c r="S16" s="22">
        <v>2</v>
      </c>
      <c r="T16" s="22">
        <v>0.3</v>
      </c>
      <c r="U16" s="22">
        <v>8</v>
      </c>
    </row>
    <row r="17" spans="1:21" ht="19.5" customHeight="1">
      <c r="A17" s="10"/>
      <c r="B17" s="7" t="s">
        <v>32</v>
      </c>
      <c r="C17" s="28">
        <f>C12+C13+C15+C14+C16</f>
        <v>500</v>
      </c>
      <c r="D17" s="28">
        <f t="shared" ref="D17:U17" si="0">D12+D13+D15+D14+D16</f>
        <v>19.359999999999996</v>
      </c>
      <c r="E17" s="28">
        <f t="shared" si="0"/>
        <v>28.699999999999996</v>
      </c>
      <c r="F17" s="28">
        <f t="shared" si="0"/>
        <v>39.18</v>
      </c>
      <c r="G17" s="28">
        <f t="shared" si="0"/>
        <v>492</v>
      </c>
      <c r="H17" s="28">
        <f t="shared" si="0"/>
        <v>0.16</v>
      </c>
      <c r="I17" s="28">
        <f t="shared" si="0"/>
        <v>0.57000000000000006</v>
      </c>
      <c r="J17" s="28">
        <f t="shared" si="0"/>
        <v>227.95</v>
      </c>
      <c r="K17" s="28">
        <f t="shared" si="0"/>
        <v>2.31</v>
      </c>
      <c r="L17" s="28">
        <f t="shared" si="0"/>
        <v>10.52</v>
      </c>
      <c r="M17" s="28">
        <f t="shared" si="0"/>
        <v>479.39</v>
      </c>
      <c r="N17" s="28">
        <f t="shared" si="0"/>
        <v>672.37</v>
      </c>
      <c r="O17" s="28">
        <f t="shared" si="0"/>
        <v>282.43</v>
      </c>
      <c r="P17" s="28">
        <f t="shared" si="0"/>
        <v>60.870000000000005</v>
      </c>
      <c r="Q17" s="28">
        <f t="shared" si="0"/>
        <v>341.90000000000003</v>
      </c>
      <c r="R17" s="28">
        <f t="shared" si="0"/>
        <v>5.7100000000000009</v>
      </c>
      <c r="S17" s="28">
        <f t="shared" si="0"/>
        <v>55.61</v>
      </c>
      <c r="T17" s="28">
        <f t="shared" si="0"/>
        <v>29.960000000000004</v>
      </c>
      <c r="U17" s="28">
        <f t="shared" si="0"/>
        <v>95.27</v>
      </c>
    </row>
    <row r="18" spans="1:21" ht="18" customHeight="1">
      <c r="A18" s="10"/>
      <c r="B18" s="7" t="s">
        <v>99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</row>
    <row r="19" spans="1:21" ht="27.75" customHeight="1">
      <c r="A19" s="3" t="s">
        <v>51</v>
      </c>
      <c r="B19" s="10" t="s">
        <v>52</v>
      </c>
      <c r="C19" s="17">
        <v>60</v>
      </c>
      <c r="D19" s="17">
        <v>0.7</v>
      </c>
      <c r="E19" s="17">
        <v>5.4</v>
      </c>
      <c r="F19" s="17">
        <v>4</v>
      </c>
      <c r="G19" s="17">
        <v>67.099999999999994</v>
      </c>
      <c r="H19" s="17">
        <v>0.02</v>
      </c>
      <c r="I19" s="17">
        <v>0.02</v>
      </c>
      <c r="J19" s="17">
        <v>72.89</v>
      </c>
      <c r="K19" s="17">
        <v>0</v>
      </c>
      <c r="L19" s="17">
        <v>2.2599999999999998</v>
      </c>
      <c r="M19" s="17">
        <v>200.99</v>
      </c>
      <c r="N19" s="17">
        <v>127.85</v>
      </c>
      <c r="O19" s="17">
        <v>12.1</v>
      </c>
      <c r="P19" s="17">
        <v>9.66</v>
      </c>
      <c r="Q19" s="17">
        <v>21.4</v>
      </c>
      <c r="R19" s="17">
        <v>0.41</v>
      </c>
      <c r="S19" s="17">
        <v>7.86</v>
      </c>
      <c r="T19" s="17">
        <v>0.13</v>
      </c>
      <c r="U19" s="17">
        <v>11.85</v>
      </c>
    </row>
    <row r="20" spans="1:21" ht="30.75" customHeight="1">
      <c r="A20" s="16">
        <v>100</v>
      </c>
      <c r="B20" s="6" t="s">
        <v>165</v>
      </c>
      <c r="C20" s="21">
        <v>200</v>
      </c>
      <c r="D20" s="17">
        <v>9.1999999999999993</v>
      </c>
      <c r="E20" s="17">
        <v>7.6</v>
      </c>
      <c r="F20" s="17">
        <v>16.2</v>
      </c>
      <c r="G20" s="17">
        <v>94.4</v>
      </c>
      <c r="H20" s="17">
        <v>0.1</v>
      </c>
      <c r="I20" s="17">
        <v>0</v>
      </c>
      <c r="J20" s="17">
        <v>0.2</v>
      </c>
      <c r="K20" s="17">
        <v>0</v>
      </c>
      <c r="L20" s="17">
        <v>5.3</v>
      </c>
      <c r="M20" s="17">
        <v>0</v>
      </c>
      <c r="N20" s="17">
        <v>0</v>
      </c>
      <c r="O20" s="17">
        <v>19.2</v>
      </c>
      <c r="P20" s="17">
        <v>18.7</v>
      </c>
      <c r="Q20" s="17">
        <v>46.1</v>
      </c>
      <c r="R20" s="17">
        <v>0.9</v>
      </c>
      <c r="S20" s="17">
        <v>0</v>
      </c>
      <c r="T20" s="17">
        <v>0</v>
      </c>
      <c r="U20" s="17">
        <v>0</v>
      </c>
    </row>
    <row r="21" spans="1:21" ht="25.5" customHeight="1">
      <c r="A21" s="10" t="s">
        <v>25</v>
      </c>
      <c r="B21" s="10" t="s">
        <v>26</v>
      </c>
      <c r="C21" s="22">
        <v>150</v>
      </c>
      <c r="D21" s="22">
        <v>8.1999999999999993</v>
      </c>
      <c r="E21" s="22">
        <v>6.3</v>
      </c>
      <c r="F21" s="22">
        <v>35.9</v>
      </c>
      <c r="G21" s="22">
        <v>233.7</v>
      </c>
      <c r="H21" s="22">
        <v>0.21</v>
      </c>
      <c r="I21" s="22">
        <v>0.12</v>
      </c>
      <c r="J21" s="22">
        <v>19.190000000000001</v>
      </c>
      <c r="K21" s="22">
        <v>0.09</v>
      </c>
      <c r="L21" s="22">
        <v>0</v>
      </c>
      <c r="M21" s="22">
        <v>149.44999999999999</v>
      </c>
      <c r="N21" s="22">
        <v>219.36</v>
      </c>
      <c r="O21" s="22">
        <v>46.62</v>
      </c>
      <c r="P21" s="22">
        <v>120.16</v>
      </c>
      <c r="Q21" s="22">
        <v>180.99</v>
      </c>
      <c r="R21" s="22">
        <v>4.05</v>
      </c>
      <c r="S21" s="22">
        <v>22.28</v>
      </c>
      <c r="T21" s="22">
        <v>3.52</v>
      </c>
      <c r="U21" s="22">
        <v>16.059999999999999</v>
      </c>
    </row>
    <row r="22" spans="1:21" ht="26.25" customHeight="1">
      <c r="A22" s="6" t="s">
        <v>85</v>
      </c>
      <c r="B22" s="6" t="s">
        <v>89</v>
      </c>
      <c r="C22" s="21" t="s">
        <v>151</v>
      </c>
      <c r="D22" s="17">
        <v>10.81</v>
      </c>
      <c r="E22" s="17">
        <v>10.4</v>
      </c>
      <c r="F22" s="17">
        <v>8.42</v>
      </c>
      <c r="G22" s="17">
        <v>168.9</v>
      </c>
      <c r="H22" s="17">
        <v>0</v>
      </c>
      <c r="I22" s="17">
        <v>0</v>
      </c>
      <c r="J22" s="17">
        <v>38.450000000000003</v>
      </c>
      <c r="K22" s="17">
        <v>0.01</v>
      </c>
      <c r="L22" s="17">
        <v>1.79</v>
      </c>
      <c r="M22" s="17">
        <v>3</v>
      </c>
      <c r="N22" s="17">
        <v>43</v>
      </c>
      <c r="O22" s="17">
        <v>45.75</v>
      </c>
      <c r="P22" s="17">
        <v>35.130000000000003</v>
      </c>
      <c r="Q22" s="17">
        <v>109</v>
      </c>
      <c r="R22" s="17">
        <v>1.6</v>
      </c>
      <c r="S22" s="17">
        <v>0</v>
      </c>
      <c r="T22" s="17">
        <v>0</v>
      </c>
      <c r="U22" s="17">
        <v>0</v>
      </c>
    </row>
    <row r="23" spans="1:21" ht="19.5" customHeight="1">
      <c r="A23" s="10" t="s">
        <v>27</v>
      </c>
      <c r="B23" s="10" t="s">
        <v>28</v>
      </c>
      <c r="C23" s="22">
        <v>200</v>
      </c>
      <c r="D23" s="22">
        <v>1.6</v>
      </c>
      <c r="E23" s="22">
        <v>1.1000000000000001</v>
      </c>
      <c r="F23" s="22">
        <v>8.6</v>
      </c>
      <c r="G23" s="22">
        <v>50.9</v>
      </c>
      <c r="H23" s="22">
        <v>0.01</v>
      </c>
      <c r="I23" s="22">
        <v>7.0000000000000007E-2</v>
      </c>
      <c r="J23" s="22">
        <v>6.9</v>
      </c>
      <c r="K23" s="22">
        <v>0</v>
      </c>
      <c r="L23" s="22">
        <v>0.3</v>
      </c>
      <c r="M23" s="22">
        <v>19.68</v>
      </c>
      <c r="N23" s="22">
        <v>81.349999999999994</v>
      </c>
      <c r="O23" s="22">
        <v>103.48</v>
      </c>
      <c r="P23" s="22">
        <v>9.92</v>
      </c>
      <c r="Q23" s="22">
        <v>46.33</v>
      </c>
      <c r="R23" s="22">
        <v>0.78</v>
      </c>
      <c r="S23" s="22">
        <v>4.5</v>
      </c>
      <c r="T23" s="22">
        <v>0.88</v>
      </c>
      <c r="U23" s="22">
        <v>10</v>
      </c>
    </row>
    <row r="24" spans="1:21" ht="30" customHeight="1">
      <c r="A24" s="19" t="s">
        <v>192</v>
      </c>
      <c r="B24" s="20" t="s">
        <v>176</v>
      </c>
      <c r="C24" s="21">
        <v>140</v>
      </c>
      <c r="D24" s="17">
        <v>5.6</v>
      </c>
      <c r="E24" s="17">
        <v>7.7</v>
      </c>
      <c r="F24" s="17">
        <v>37.799999999999997</v>
      </c>
      <c r="G24" s="17">
        <v>245</v>
      </c>
      <c r="H24" s="17">
        <v>0.16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196.9</v>
      </c>
      <c r="P24" s="17">
        <v>38.479999999999997</v>
      </c>
      <c r="Q24" s="17">
        <v>85</v>
      </c>
      <c r="R24" s="17">
        <v>0.96</v>
      </c>
      <c r="S24" s="17">
        <v>0</v>
      </c>
      <c r="T24" s="17">
        <v>0</v>
      </c>
      <c r="U24" s="17">
        <v>0</v>
      </c>
    </row>
    <row r="25" spans="1:21" ht="19.5" customHeight="1">
      <c r="A25" s="10" t="s">
        <v>29</v>
      </c>
      <c r="B25" s="10" t="s">
        <v>31</v>
      </c>
      <c r="C25" s="22">
        <v>20</v>
      </c>
      <c r="D25" s="22">
        <v>1.3</v>
      </c>
      <c r="E25" s="22">
        <v>0.2</v>
      </c>
      <c r="F25" s="22">
        <v>6.7</v>
      </c>
      <c r="G25" s="22">
        <v>34.200000000000003</v>
      </c>
      <c r="H25" s="22">
        <v>0.04</v>
      </c>
      <c r="I25" s="22">
        <v>0.02</v>
      </c>
      <c r="J25" s="22">
        <v>0</v>
      </c>
      <c r="K25" s="22">
        <v>0</v>
      </c>
      <c r="L25" s="22">
        <v>0</v>
      </c>
      <c r="M25" s="22">
        <v>122</v>
      </c>
      <c r="N25" s="22">
        <v>49</v>
      </c>
      <c r="O25" s="22">
        <v>7</v>
      </c>
      <c r="P25" s="22">
        <v>9.4</v>
      </c>
      <c r="Q25" s="22">
        <v>31.6</v>
      </c>
      <c r="R25" s="22">
        <v>0.78</v>
      </c>
      <c r="S25" s="22">
        <v>0</v>
      </c>
      <c r="T25" s="22">
        <v>6.18</v>
      </c>
      <c r="U25" s="22">
        <v>0</v>
      </c>
    </row>
    <row r="26" spans="1:21" ht="19.5" customHeight="1">
      <c r="A26" s="10"/>
      <c r="B26" s="7" t="s">
        <v>100</v>
      </c>
      <c r="C26" s="28">
        <v>875</v>
      </c>
      <c r="D26" s="28">
        <f t="shared" ref="D26:U26" si="1">D19+D20+D21+D22+D23+D24+D25</f>
        <v>37.409999999999997</v>
      </c>
      <c r="E26" s="28">
        <f t="shared" si="1"/>
        <v>38.70000000000001</v>
      </c>
      <c r="F26" s="28">
        <f t="shared" si="1"/>
        <v>117.61999999999999</v>
      </c>
      <c r="G26" s="28">
        <f t="shared" si="1"/>
        <v>894.2</v>
      </c>
      <c r="H26" s="28">
        <f t="shared" si="1"/>
        <v>0.54</v>
      </c>
      <c r="I26" s="28">
        <f t="shared" si="1"/>
        <v>0.22999999999999998</v>
      </c>
      <c r="J26" s="28">
        <f t="shared" si="1"/>
        <v>137.63000000000002</v>
      </c>
      <c r="K26" s="28">
        <f t="shared" si="1"/>
        <v>9.9999999999999992E-2</v>
      </c>
      <c r="L26" s="28">
        <f t="shared" si="1"/>
        <v>9.65</v>
      </c>
      <c r="M26" s="28">
        <f t="shared" si="1"/>
        <v>495.12</v>
      </c>
      <c r="N26" s="28">
        <f t="shared" si="1"/>
        <v>520.56000000000006</v>
      </c>
      <c r="O26" s="28">
        <f t="shared" si="1"/>
        <v>431.04999999999995</v>
      </c>
      <c r="P26" s="28">
        <f t="shared" si="1"/>
        <v>241.44999999999996</v>
      </c>
      <c r="Q26" s="28">
        <f t="shared" si="1"/>
        <v>520.41999999999996</v>
      </c>
      <c r="R26" s="28">
        <f t="shared" si="1"/>
        <v>9.4799999999999986</v>
      </c>
      <c r="S26" s="28">
        <f t="shared" si="1"/>
        <v>34.64</v>
      </c>
      <c r="T26" s="28">
        <f t="shared" si="1"/>
        <v>10.71</v>
      </c>
      <c r="U26" s="28">
        <f t="shared" si="1"/>
        <v>37.909999999999997</v>
      </c>
    </row>
    <row r="27" spans="1:21" ht="19.5" customHeight="1">
      <c r="A27" s="10"/>
      <c r="B27" s="7" t="s">
        <v>101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ht="19.5" customHeight="1">
      <c r="A28" s="10" t="s">
        <v>29</v>
      </c>
      <c r="B28" s="6" t="s">
        <v>130</v>
      </c>
      <c r="C28" s="22">
        <v>200</v>
      </c>
      <c r="D28" s="22">
        <v>0.6</v>
      </c>
      <c r="E28" s="22">
        <v>0</v>
      </c>
      <c r="F28" s="22">
        <v>33</v>
      </c>
      <c r="G28" s="22">
        <v>134.4</v>
      </c>
      <c r="H28" s="22">
        <v>0.03</v>
      </c>
      <c r="I28" s="22">
        <v>0.06</v>
      </c>
      <c r="J28" s="22">
        <v>60</v>
      </c>
      <c r="K28" s="22">
        <v>0</v>
      </c>
      <c r="L28" s="22">
        <v>5</v>
      </c>
      <c r="M28" s="22">
        <v>9</v>
      </c>
      <c r="N28" s="22">
        <v>252</v>
      </c>
      <c r="O28" s="22">
        <v>9</v>
      </c>
      <c r="P28" s="22">
        <v>21</v>
      </c>
      <c r="Q28" s="22">
        <v>26</v>
      </c>
      <c r="R28" s="22">
        <v>0.3</v>
      </c>
      <c r="S28" s="22">
        <v>0</v>
      </c>
      <c r="T28" s="22">
        <v>0</v>
      </c>
      <c r="U28" s="22">
        <v>0</v>
      </c>
    </row>
    <row r="29" spans="1:21" ht="19.5" customHeight="1">
      <c r="A29" s="10" t="s">
        <v>29</v>
      </c>
      <c r="B29" s="10" t="s">
        <v>102</v>
      </c>
      <c r="C29" s="22">
        <v>30</v>
      </c>
      <c r="D29" s="22">
        <v>1.8</v>
      </c>
      <c r="E29" s="22">
        <v>1.4</v>
      </c>
      <c r="F29" s="22">
        <v>22.5</v>
      </c>
      <c r="G29" s="22">
        <v>109.8</v>
      </c>
      <c r="H29" s="22">
        <v>0.02</v>
      </c>
      <c r="I29" s="22">
        <v>0.01</v>
      </c>
      <c r="J29" s="22">
        <v>0</v>
      </c>
      <c r="K29" s="22">
        <v>0</v>
      </c>
      <c r="L29" s="22">
        <v>0</v>
      </c>
      <c r="M29" s="22">
        <v>0.6</v>
      </c>
      <c r="N29" s="22">
        <v>21.3</v>
      </c>
      <c r="O29" s="22">
        <v>3.3</v>
      </c>
      <c r="P29" s="22">
        <v>2.7</v>
      </c>
      <c r="Q29" s="22">
        <v>15</v>
      </c>
      <c r="R29" s="22">
        <v>0.24</v>
      </c>
      <c r="S29" s="22">
        <v>0</v>
      </c>
      <c r="T29" s="22">
        <v>0</v>
      </c>
      <c r="U29" s="22">
        <v>0</v>
      </c>
    </row>
    <row r="30" spans="1:21" ht="19.5" customHeight="1">
      <c r="A30" s="10"/>
      <c r="B30" s="7" t="s">
        <v>103</v>
      </c>
      <c r="C30" s="28">
        <f>C28+C29</f>
        <v>230</v>
      </c>
      <c r="D30" s="28">
        <f t="shared" ref="D30:U30" si="2">D28+D29</f>
        <v>2.4</v>
      </c>
      <c r="E30" s="28">
        <f t="shared" si="2"/>
        <v>1.4</v>
      </c>
      <c r="F30" s="28">
        <f t="shared" si="2"/>
        <v>55.5</v>
      </c>
      <c r="G30" s="28">
        <f t="shared" si="2"/>
        <v>244.2</v>
      </c>
      <c r="H30" s="28">
        <f t="shared" si="2"/>
        <v>0.05</v>
      </c>
      <c r="I30" s="28">
        <f t="shared" si="2"/>
        <v>6.9999999999999993E-2</v>
      </c>
      <c r="J30" s="28">
        <f t="shared" si="2"/>
        <v>60</v>
      </c>
      <c r="K30" s="28">
        <f t="shared" si="2"/>
        <v>0</v>
      </c>
      <c r="L30" s="28">
        <f t="shared" si="2"/>
        <v>5</v>
      </c>
      <c r="M30" s="28">
        <f t="shared" si="2"/>
        <v>9.6</v>
      </c>
      <c r="N30" s="28">
        <f t="shared" si="2"/>
        <v>273.3</v>
      </c>
      <c r="O30" s="28">
        <f t="shared" si="2"/>
        <v>12.3</v>
      </c>
      <c r="P30" s="28">
        <f t="shared" si="2"/>
        <v>23.7</v>
      </c>
      <c r="Q30" s="28">
        <f t="shared" si="2"/>
        <v>41</v>
      </c>
      <c r="R30" s="28">
        <f t="shared" si="2"/>
        <v>0.54</v>
      </c>
      <c r="S30" s="28">
        <f t="shared" si="2"/>
        <v>0</v>
      </c>
      <c r="T30" s="28">
        <f t="shared" si="2"/>
        <v>0</v>
      </c>
      <c r="U30" s="28">
        <f t="shared" si="2"/>
        <v>0</v>
      </c>
    </row>
    <row r="31" spans="1:21" ht="19.5" customHeight="1">
      <c r="A31" s="10"/>
      <c r="B31" s="7" t="s">
        <v>104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1" ht="28.5" customHeight="1">
      <c r="A32" s="10" t="s">
        <v>39</v>
      </c>
      <c r="B32" s="10" t="s">
        <v>40</v>
      </c>
      <c r="C32" s="22">
        <v>150</v>
      </c>
      <c r="D32" s="22">
        <v>5.3</v>
      </c>
      <c r="E32" s="22">
        <v>4.9000000000000004</v>
      </c>
      <c r="F32" s="22">
        <v>32.799999999999997</v>
      </c>
      <c r="G32" s="22">
        <v>196.8</v>
      </c>
      <c r="H32" s="22">
        <v>0.06</v>
      </c>
      <c r="I32" s="22">
        <v>0.02</v>
      </c>
      <c r="J32" s="22">
        <v>18.36</v>
      </c>
      <c r="K32" s="22">
        <v>0.09</v>
      </c>
      <c r="L32" s="22">
        <v>0</v>
      </c>
      <c r="M32" s="22">
        <v>149.04</v>
      </c>
      <c r="N32" s="22">
        <v>53.8</v>
      </c>
      <c r="O32" s="22">
        <v>105.83</v>
      </c>
      <c r="P32" s="22">
        <v>7.19</v>
      </c>
      <c r="Q32" s="22">
        <v>40.700000000000003</v>
      </c>
      <c r="R32" s="22">
        <v>0.73</v>
      </c>
      <c r="S32" s="22">
        <v>20.77</v>
      </c>
      <c r="T32" s="22">
        <v>0.06</v>
      </c>
      <c r="U32" s="22">
        <v>11.92</v>
      </c>
    </row>
    <row r="33" spans="1:21" ht="29.25" customHeight="1">
      <c r="A33" s="3" t="s">
        <v>41</v>
      </c>
      <c r="B33" s="3" t="s">
        <v>42</v>
      </c>
      <c r="C33" s="21" t="s">
        <v>90</v>
      </c>
      <c r="D33" s="17">
        <v>13.76</v>
      </c>
      <c r="E33" s="17">
        <v>13.91</v>
      </c>
      <c r="F33" s="17">
        <v>3.9</v>
      </c>
      <c r="G33" s="17">
        <v>195.8</v>
      </c>
      <c r="H33" s="17">
        <v>0.04</v>
      </c>
      <c r="I33" s="17">
        <v>0.12</v>
      </c>
      <c r="J33" s="17">
        <v>25.46</v>
      </c>
      <c r="K33" s="17">
        <v>7.0000000000000007E-2</v>
      </c>
      <c r="L33" s="17">
        <v>1</v>
      </c>
      <c r="M33" s="17">
        <v>122</v>
      </c>
      <c r="N33" s="17">
        <v>322</v>
      </c>
      <c r="O33" s="17">
        <v>55</v>
      </c>
      <c r="P33" s="17">
        <v>23</v>
      </c>
      <c r="Q33" s="17">
        <v>166</v>
      </c>
      <c r="R33" s="17">
        <v>2.5</v>
      </c>
      <c r="S33" s="17">
        <v>17.059999999999999</v>
      </c>
      <c r="T33" s="17">
        <v>0.4</v>
      </c>
      <c r="U33" s="17">
        <v>62.71</v>
      </c>
    </row>
    <row r="34" spans="1:21" ht="19.5" customHeight="1">
      <c r="A34" s="10" t="s">
        <v>105</v>
      </c>
      <c r="B34" s="10" t="s">
        <v>106</v>
      </c>
      <c r="C34" s="22">
        <v>200</v>
      </c>
      <c r="D34" s="22">
        <v>0.5</v>
      </c>
      <c r="E34" s="22">
        <v>0</v>
      </c>
      <c r="F34" s="22">
        <v>19.8</v>
      </c>
      <c r="G34" s="22">
        <v>81</v>
      </c>
      <c r="H34" s="22">
        <v>0</v>
      </c>
      <c r="I34" s="22">
        <v>0</v>
      </c>
      <c r="J34" s="22">
        <v>15</v>
      </c>
      <c r="K34" s="22">
        <v>0</v>
      </c>
      <c r="L34" s="22">
        <v>0.02</v>
      </c>
      <c r="M34" s="22">
        <v>0.05</v>
      </c>
      <c r="N34" s="22">
        <v>0.17</v>
      </c>
      <c r="O34" s="22">
        <v>108.08</v>
      </c>
      <c r="P34" s="22">
        <v>2.11</v>
      </c>
      <c r="Q34" s="22">
        <v>4.3099999999999996</v>
      </c>
      <c r="R34" s="22">
        <v>0.08</v>
      </c>
      <c r="S34" s="22">
        <v>0</v>
      </c>
      <c r="T34" s="22">
        <v>0</v>
      </c>
      <c r="U34" s="22">
        <v>0</v>
      </c>
    </row>
    <row r="35" spans="1:21" ht="19.5" customHeight="1">
      <c r="A35" s="10" t="s">
        <v>29</v>
      </c>
      <c r="B35" s="10" t="s">
        <v>30</v>
      </c>
      <c r="C35" s="22">
        <v>30</v>
      </c>
      <c r="D35" s="22">
        <v>2.2999999999999998</v>
      </c>
      <c r="E35" s="22">
        <v>0.2</v>
      </c>
      <c r="F35" s="22">
        <v>14.8</v>
      </c>
      <c r="G35" s="22">
        <v>70.3</v>
      </c>
      <c r="H35" s="22">
        <v>0.03</v>
      </c>
      <c r="I35" s="22">
        <v>0.01</v>
      </c>
      <c r="J35" s="22">
        <v>0</v>
      </c>
      <c r="K35" s="22">
        <v>0</v>
      </c>
      <c r="L35" s="22">
        <v>0</v>
      </c>
      <c r="M35" s="22">
        <v>149.69999999999999</v>
      </c>
      <c r="N35" s="22">
        <v>27.9</v>
      </c>
      <c r="O35" s="22">
        <v>6</v>
      </c>
      <c r="P35" s="22">
        <v>4.2</v>
      </c>
      <c r="Q35" s="22">
        <v>19.5</v>
      </c>
      <c r="R35" s="22">
        <v>0.33</v>
      </c>
      <c r="S35" s="22">
        <v>0.96</v>
      </c>
      <c r="T35" s="22">
        <v>1.8</v>
      </c>
      <c r="U35" s="22">
        <v>4.3499999999999996</v>
      </c>
    </row>
    <row r="36" spans="1:21" ht="19.5" customHeight="1">
      <c r="A36" s="10" t="s">
        <v>29</v>
      </c>
      <c r="B36" s="10" t="s">
        <v>31</v>
      </c>
      <c r="C36" s="22">
        <v>20</v>
      </c>
      <c r="D36" s="22">
        <v>1.3</v>
      </c>
      <c r="E36" s="22">
        <v>0.2</v>
      </c>
      <c r="F36" s="22">
        <v>6.7</v>
      </c>
      <c r="G36" s="22">
        <v>34.200000000000003</v>
      </c>
      <c r="H36" s="22">
        <v>0.04</v>
      </c>
      <c r="I36" s="22">
        <v>0.02</v>
      </c>
      <c r="J36" s="22">
        <v>0</v>
      </c>
      <c r="K36" s="22">
        <v>0</v>
      </c>
      <c r="L36" s="22">
        <v>0</v>
      </c>
      <c r="M36" s="22">
        <v>122</v>
      </c>
      <c r="N36" s="22">
        <v>49</v>
      </c>
      <c r="O36" s="22">
        <v>7</v>
      </c>
      <c r="P36" s="22">
        <v>9.4</v>
      </c>
      <c r="Q36" s="22">
        <v>31.6</v>
      </c>
      <c r="R36" s="22">
        <v>0.78</v>
      </c>
      <c r="S36" s="22">
        <v>0</v>
      </c>
      <c r="T36" s="22">
        <v>6.18</v>
      </c>
      <c r="U36" s="22">
        <v>0</v>
      </c>
    </row>
    <row r="37" spans="1:21" ht="19.5" customHeight="1">
      <c r="A37" s="10"/>
      <c r="B37" s="7" t="s">
        <v>108</v>
      </c>
      <c r="C37" s="28">
        <v>500</v>
      </c>
      <c r="D37" s="28">
        <f>D32+D33+D34+D35+D16+D39+D36</f>
        <v>29.36</v>
      </c>
      <c r="E37" s="28">
        <f t="shared" ref="E37:U37" si="3">E32+E33+E34+E35+E16+E39+E36</f>
        <v>24.61</v>
      </c>
      <c r="F37" s="28">
        <f t="shared" si="3"/>
        <v>96.2</v>
      </c>
      <c r="G37" s="28">
        <f t="shared" si="3"/>
        <v>724.3</v>
      </c>
      <c r="H37" s="28">
        <f t="shared" si="3"/>
        <v>0.23</v>
      </c>
      <c r="I37" s="28">
        <f t="shared" si="3"/>
        <v>0.4</v>
      </c>
      <c r="J37" s="28">
        <f t="shared" si="3"/>
        <v>90.22</v>
      </c>
      <c r="K37" s="28">
        <f t="shared" si="3"/>
        <v>0.16</v>
      </c>
      <c r="L37" s="28">
        <f t="shared" si="3"/>
        <v>11.02</v>
      </c>
      <c r="M37" s="28">
        <f t="shared" si="3"/>
        <v>644.79</v>
      </c>
      <c r="N37" s="28">
        <f t="shared" si="3"/>
        <v>972.87</v>
      </c>
      <c r="O37" s="28">
        <f t="shared" si="3"/>
        <v>515.91</v>
      </c>
      <c r="P37" s="28">
        <f t="shared" si="3"/>
        <v>78.900000000000006</v>
      </c>
      <c r="Q37" s="28">
        <f t="shared" si="3"/>
        <v>433.11</v>
      </c>
      <c r="R37" s="28">
        <f t="shared" si="3"/>
        <v>6.82</v>
      </c>
      <c r="S37" s="28">
        <f t="shared" si="3"/>
        <v>58.79</v>
      </c>
      <c r="T37" s="28">
        <f t="shared" si="3"/>
        <v>10.54</v>
      </c>
      <c r="U37" s="28">
        <f t="shared" si="3"/>
        <v>126.97999999999999</v>
      </c>
    </row>
    <row r="38" spans="1:21" ht="19.5" customHeight="1">
      <c r="A38" s="10"/>
      <c r="B38" s="7" t="s">
        <v>152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</row>
    <row r="39" spans="1:21" ht="19.5" customHeight="1">
      <c r="A39" s="10" t="s">
        <v>29</v>
      </c>
      <c r="B39" s="10" t="s">
        <v>107</v>
      </c>
      <c r="C39" s="22">
        <v>200</v>
      </c>
      <c r="D39" s="22">
        <v>5.8</v>
      </c>
      <c r="E39" s="22">
        <v>5</v>
      </c>
      <c r="F39" s="22">
        <v>8.4</v>
      </c>
      <c r="G39" s="22">
        <v>101.8</v>
      </c>
      <c r="H39" s="22">
        <v>0.03</v>
      </c>
      <c r="I39" s="22">
        <v>0.21</v>
      </c>
      <c r="J39" s="22">
        <v>26.4</v>
      </c>
      <c r="K39" s="22">
        <v>0</v>
      </c>
      <c r="L39" s="22">
        <v>0</v>
      </c>
      <c r="M39" s="22">
        <v>76</v>
      </c>
      <c r="N39" s="22">
        <v>242</v>
      </c>
      <c r="O39" s="22">
        <v>218</v>
      </c>
      <c r="P39" s="22">
        <v>24</v>
      </c>
      <c r="Q39" s="22">
        <v>160</v>
      </c>
      <c r="R39" s="22">
        <v>0.2</v>
      </c>
      <c r="S39" s="22">
        <v>18</v>
      </c>
      <c r="T39" s="22">
        <v>1.8</v>
      </c>
      <c r="U39" s="22">
        <v>40</v>
      </c>
    </row>
    <row r="40" spans="1:21" ht="19.5" customHeight="1">
      <c r="A40" s="10"/>
      <c r="B40" s="7" t="s">
        <v>153</v>
      </c>
      <c r="C40" s="28">
        <f>C39</f>
        <v>200</v>
      </c>
      <c r="D40" s="28">
        <f t="shared" ref="D40:U40" si="4">D39</f>
        <v>5.8</v>
      </c>
      <c r="E40" s="28">
        <f t="shared" si="4"/>
        <v>5</v>
      </c>
      <c r="F40" s="28">
        <f t="shared" si="4"/>
        <v>8.4</v>
      </c>
      <c r="G40" s="28">
        <f t="shared" si="4"/>
        <v>101.8</v>
      </c>
      <c r="H40" s="28">
        <f t="shared" si="4"/>
        <v>0.03</v>
      </c>
      <c r="I40" s="28">
        <f t="shared" si="4"/>
        <v>0.21</v>
      </c>
      <c r="J40" s="28">
        <f t="shared" si="4"/>
        <v>26.4</v>
      </c>
      <c r="K40" s="28">
        <f t="shared" si="4"/>
        <v>0</v>
      </c>
      <c r="L40" s="28">
        <f t="shared" si="4"/>
        <v>0</v>
      </c>
      <c r="M40" s="28">
        <f t="shared" si="4"/>
        <v>76</v>
      </c>
      <c r="N40" s="28">
        <f t="shared" si="4"/>
        <v>242</v>
      </c>
      <c r="O40" s="28">
        <f t="shared" si="4"/>
        <v>218</v>
      </c>
      <c r="P40" s="28">
        <f t="shared" si="4"/>
        <v>24</v>
      </c>
      <c r="Q40" s="28">
        <f t="shared" si="4"/>
        <v>160</v>
      </c>
      <c r="R40" s="28">
        <f t="shared" si="4"/>
        <v>0.2</v>
      </c>
      <c r="S40" s="28">
        <f t="shared" si="4"/>
        <v>18</v>
      </c>
      <c r="T40" s="28">
        <f t="shared" si="4"/>
        <v>1.8</v>
      </c>
      <c r="U40" s="28">
        <f t="shared" si="4"/>
        <v>40</v>
      </c>
    </row>
    <row r="41" spans="1:21" ht="19.5" customHeight="1">
      <c r="A41" s="10"/>
      <c r="B41" s="12" t="s">
        <v>33</v>
      </c>
      <c r="C41" s="29">
        <f t="shared" ref="C41:U41" si="5">C17+C26+C30+C37+C40</f>
        <v>2305</v>
      </c>
      <c r="D41" s="29">
        <f t="shared" si="5"/>
        <v>94.33</v>
      </c>
      <c r="E41" s="29">
        <f t="shared" si="5"/>
        <v>98.410000000000011</v>
      </c>
      <c r="F41" s="29">
        <f t="shared" si="5"/>
        <v>316.89999999999998</v>
      </c>
      <c r="G41" s="29">
        <f t="shared" si="5"/>
        <v>2456.5</v>
      </c>
      <c r="H41" s="29">
        <f t="shared" si="5"/>
        <v>1.01</v>
      </c>
      <c r="I41" s="29">
        <f t="shared" si="5"/>
        <v>1.48</v>
      </c>
      <c r="J41" s="29">
        <f t="shared" si="5"/>
        <v>542.20000000000005</v>
      </c>
      <c r="K41" s="29">
        <f t="shared" si="5"/>
        <v>2.5700000000000003</v>
      </c>
      <c r="L41" s="29">
        <f t="shared" si="5"/>
        <v>36.19</v>
      </c>
      <c r="M41" s="29">
        <f t="shared" si="5"/>
        <v>1704.9</v>
      </c>
      <c r="N41" s="29">
        <f t="shared" si="5"/>
        <v>2681.1</v>
      </c>
      <c r="O41" s="29">
        <f t="shared" si="5"/>
        <v>1459.69</v>
      </c>
      <c r="P41" s="29">
        <f t="shared" si="5"/>
        <v>428.91999999999996</v>
      </c>
      <c r="Q41" s="29">
        <f t="shared" si="5"/>
        <v>1496.4299999999998</v>
      </c>
      <c r="R41" s="29">
        <f t="shared" si="5"/>
        <v>22.75</v>
      </c>
      <c r="S41" s="29">
        <f t="shared" si="5"/>
        <v>167.04</v>
      </c>
      <c r="T41" s="29">
        <f t="shared" si="5"/>
        <v>53.01</v>
      </c>
      <c r="U41" s="29">
        <f t="shared" si="5"/>
        <v>300.15999999999997</v>
      </c>
    </row>
    <row r="42" spans="1:21" ht="19.5" customHeight="1">
      <c r="A42" s="13"/>
      <c r="B42" s="14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</row>
    <row r="43" spans="1:21" ht="19.5" customHeight="1">
      <c r="A43" s="42" t="s">
        <v>109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</row>
    <row r="44" spans="1:21" ht="19.5" customHeight="1">
      <c r="A44" s="43" t="s">
        <v>0</v>
      </c>
      <c r="B44" s="43" t="s">
        <v>76</v>
      </c>
      <c r="C44" s="70" t="s">
        <v>1</v>
      </c>
      <c r="D44" s="44" t="s">
        <v>77</v>
      </c>
      <c r="E44" s="45"/>
      <c r="F44" s="46"/>
      <c r="G44" s="47" t="s">
        <v>5</v>
      </c>
      <c r="H44" s="71" t="s">
        <v>74</v>
      </c>
      <c r="I44" s="71"/>
      <c r="J44" s="71"/>
      <c r="K44" s="71"/>
      <c r="L44" s="71"/>
      <c r="M44" s="71" t="s">
        <v>75</v>
      </c>
      <c r="N44" s="71"/>
      <c r="O44" s="71"/>
      <c r="P44" s="71"/>
      <c r="Q44" s="71"/>
      <c r="R44" s="71"/>
      <c r="S44" s="71"/>
      <c r="T44" s="71"/>
      <c r="U44" s="71"/>
    </row>
    <row r="45" spans="1:21" ht="19.5" customHeight="1">
      <c r="A45" s="43"/>
      <c r="B45" s="43"/>
      <c r="C45" s="72"/>
      <c r="D45" s="26" t="s">
        <v>2</v>
      </c>
      <c r="E45" s="26" t="s">
        <v>3</v>
      </c>
      <c r="F45" s="26" t="s">
        <v>4</v>
      </c>
      <c r="G45" s="48"/>
      <c r="H45" s="36" t="s">
        <v>6</v>
      </c>
      <c r="I45" s="36" t="s">
        <v>7</v>
      </c>
      <c r="J45" s="36" t="s">
        <v>8</v>
      </c>
      <c r="K45" s="36" t="s">
        <v>9</v>
      </c>
      <c r="L45" s="36" t="s">
        <v>10</v>
      </c>
      <c r="M45" s="36" t="s">
        <v>11</v>
      </c>
      <c r="N45" s="36" t="s">
        <v>12</v>
      </c>
      <c r="O45" s="36" t="s">
        <v>13</v>
      </c>
      <c r="P45" s="36" t="s">
        <v>14</v>
      </c>
      <c r="Q45" s="36" t="s">
        <v>15</v>
      </c>
      <c r="R45" s="36" t="s">
        <v>16</v>
      </c>
      <c r="S45" s="36" t="s">
        <v>17</v>
      </c>
      <c r="T45" s="36" t="s">
        <v>18</v>
      </c>
      <c r="U45" s="36" t="s">
        <v>19</v>
      </c>
    </row>
    <row r="46" spans="1:21" ht="19.5" customHeight="1">
      <c r="A46" s="7"/>
      <c r="B46" s="7"/>
      <c r="C46" s="36" t="s">
        <v>20</v>
      </c>
      <c r="D46" s="36" t="s">
        <v>20</v>
      </c>
      <c r="E46" s="36" t="s">
        <v>20</v>
      </c>
      <c r="F46" s="36" t="s">
        <v>20</v>
      </c>
      <c r="G46" s="36" t="s">
        <v>21</v>
      </c>
      <c r="H46" s="36" t="s">
        <v>22</v>
      </c>
      <c r="I46" s="36" t="s">
        <v>22</v>
      </c>
      <c r="J46" s="36" t="s">
        <v>23</v>
      </c>
      <c r="K46" s="36" t="s">
        <v>24</v>
      </c>
      <c r="L46" s="36" t="s">
        <v>22</v>
      </c>
      <c r="M46" s="36" t="s">
        <v>22</v>
      </c>
      <c r="N46" s="36" t="s">
        <v>22</v>
      </c>
      <c r="O46" s="36" t="s">
        <v>22</v>
      </c>
      <c r="P46" s="36" t="s">
        <v>22</v>
      </c>
      <c r="Q46" s="36" t="s">
        <v>22</v>
      </c>
      <c r="R46" s="36" t="s">
        <v>22</v>
      </c>
      <c r="S46" s="36" t="s">
        <v>24</v>
      </c>
      <c r="T46" s="36" t="s">
        <v>24</v>
      </c>
      <c r="U46" s="36" t="s">
        <v>24</v>
      </c>
    </row>
    <row r="47" spans="1:21" ht="19.5" customHeight="1">
      <c r="A47" s="10"/>
      <c r="B47" s="7" t="s">
        <v>96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</row>
    <row r="48" spans="1:21" ht="28.5" customHeight="1">
      <c r="A48" s="10" t="s">
        <v>110</v>
      </c>
      <c r="B48" s="10" t="s">
        <v>111</v>
      </c>
      <c r="C48" s="22">
        <v>10</v>
      </c>
      <c r="D48" s="22">
        <v>3.48</v>
      </c>
      <c r="E48" s="22">
        <v>4.42</v>
      </c>
      <c r="F48" s="22">
        <v>0</v>
      </c>
      <c r="G48" s="22">
        <v>53.7</v>
      </c>
      <c r="H48" s="22">
        <v>0</v>
      </c>
      <c r="I48" s="22">
        <v>0.04</v>
      </c>
      <c r="J48" s="22">
        <v>23.4</v>
      </c>
      <c r="K48" s="22">
        <v>0.14000000000000001</v>
      </c>
      <c r="L48" s="22">
        <v>0.04</v>
      </c>
      <c r="M48" s="22">
        <v>92.34</v>
      </c>
      <c r="N48" s="22">
        <v>10.96</v>
      </c>
      <c r="O48" s="22">
        <v>116.16</v>
      </c>
      <c r="P48" s="22">
        <v>4.57</v>
      </c>
      <c r="Q48" s="22">
        <v>65.25</v>
      </c>
      <c r="R48" s="22">
        <v>0.13</v>
      </c>
      <c r="S48" s="22">
        <v>0</v>
      </c>
      <c r="T48" s="22">
        <v>1.9</v>
      </c>
      <c r="U48" s="22">
        <v>0</v>
      </c>
    </row>
    <row r="49" spans="1:21" ht="32.25" customHeight="1">
      <c r="A49" s="10" t="s">
        <v>112</v>
      </c>
      <c r="B49" s="10" t="s">
        <v>113</v>
      </c>
      <c r="C49" s="22">
        <v>200</v>
      </c>
      <c r="D49" s="22">
        <v>6.82</v>
      </c>
      <c r="E49" s="22">
        <v>7.44</v>
      </c>
      <c r="F49" s="22">
        <v>24.61</v>
      </c>
      <c r="G49" s="22">
        <v>192.6</v>
      </c>
      <c r="H49" s="22">
        <v>0.14000000000000001</v>
      </c>
      <c r="I49" s="22">
        <v>0.17</v>
      </c>
      <c r="J49" s="22">
        <v>29.08</v>
      </c>
      <c r="K49" s="22">
        <v>7.0000000000000007E-2</v>
      </c>
      <c r="L49" s="22">
        <v>1</v>
      </c>
      <c r="M49" s="22">
        <v>348</v>
      </c>
      <c r="N49" s="22">
        <v>237</v>
      </c>
      <c r="O49" s="22">
        <v>164</v>
      </c>
      <c r="P49" s="22">
        <v>45</v>
      </c>
      <c r="Q49" s="22">
        <v>188</v>
      </c>
      <c r="R49" s="22">
        <v>1.1000000000000001</v>
      </c>
      <c r="S49" s="22">
        <v>52.01</v>
      </c>
      <c r="T49" s="22">
        <v>9.9</v>
      </c>
      <c r="U49" s="22">
        <v>49.61</v>
      </c>
    </row>
    <row r="50" spans="1:21" ht="19.5" customHeight="1">
      <c r="A50" s="10" t="s">
        <v>47</v>
      </c>
      <c r="B50" s="10" t="s">
        <v>48</v>
      </c>
      <c r="C50" s="22">
        <v>200</v>
      </c>
      <c r="D50" s="22">
        <v>0.2</v>
      </c>
      <c r="E50" s="22">
        <v>0</v>
      </c>
      <c r="F50" s="22">
        <v>6.4</v>
      </c>
      <c r="G50" s="22">
        <v>26.8</v>
      </c>
      <c r="H50" s="22">
        <v>0</v>
      </c>
      <c r="I50" s="22">
        <v>0.01</v>
      </c>
      <c r="J50" s="22">
        <v>0.3</v>
      </c>
      <c r="K50" s="22">
        <v>0</v>
      </c>
      <c r="L50" s="22">
        <v>0.04</v>
      </c>
      <c r="M50" s="22">
        <v>0.68</v>
      </c>
      <c r="N50" s="22">
        <v>20.76</v>
      </c>
      <c r="O50" s="22">
        <v>66.08</v>
      </c>
      <c r="P50" s="22">
        <v>3.83</v>
      </c>
      <c r="Q50" s="22">
        <v>7.18</v>
      </c>
      <c r="R50" s="22">
        <v>0.73</v>
      </c>
      <c r="S50" s="22">
        <v>0</v>
      </c>
      <c r="T50" s="22">
        <v>0</v>
      </c>
      <c r="U50" s="22">
        <v>0</v>
      </c>
    </row>
    <row r="51" spans="1:21" ht="19.5" customHeight="1">
      <c r="A51" s="10" t="s">
        <v>29</v>
      </c>
      <c r="B51" s="10" t="s">
        <v>30</v>
      </c>
      <c r="C51" s="22">
        <v>30</v>
      </c>
      <c r="D51" s="22">
        <v>2.2999999999999998</v>
      </c>
      <c r="E51" s="22">
        <v>0.2</v>
      </c>
      <c r="F51" s="22">
        <v>14.8</v>
      </c>
      <c r="G51" s="22">
        <v>70.3</v>
      </c>
      <c r="H51" s="22">
        <v>0.03</v>
      </c>
      <c r="I51" s="22">
        <v>0.01</v>
      </c>
      <c r="J51" s="22">
        <v>0</v>
      </c>
      <c r="K51" s="22">
        <v>0</v>
      </c>
      <c r="L51" s="22">
        <v>0</v>
      </c>
      <c r="M51" s="22">
        <v>149.69999999999999</v>
      </c>
      <c r="N51" s="22">
        <v>27.9</v>
      </c>
      <c r="O51" s="22">
        <v>6</v>
      </c>
      <c r="P51" s="22">
        <v>4.2</v>
      </c>
      <c r="Q51" s="22">
        <v>19.5</v>
      </c>
      <c r="R51" s="22">
        <v>0.33</v>
      </c>
      <c r="S51" s="22">
        <v>0.96</v>
      </c>
      <c r="T51" s="22">
        <v>1.8</v>
      </c>
      <c r="U51" s="22">
        <v>4.3499999999999996</v>
      </c>
    </row>
    <row r="52" spans="1:21" ht="19.5" customHeight="1">
      <c r="A52" s="10" t="s">
        <v>29</v>
      </c>
      <c r="B52" s="10" t="s">
        <v>31</v>
      </c>
      <c r="C52" s="22">
        <v>20</v>
      </c>
      <c r="D52" s="22">
        <v>1.3</v>
      </c>
      <c r="E52" s="22">
        <v>0.2</v>
      </c>
      <c r="F52" s="22">
        <v>6.7</v>
      </c>
      <c r="G52" s="22">
        <v>34.200000000000003</v>
      </c>
      <c r="H52" s="22">
        <v>0.04</v>
      </c>
      <c r="I52" s="22">
        <v>0.02</v>
      </c>
      <c r="J52" s="22">
        <v>0</v>
      </c>
      <c r="K52" s="22">
        <v>0</v>
      </c>
      <c r="L52" s="22">
        <v>0</v>
      </c>
      <c r="M52" s="22">
        <v>122</v>
      </c>
      <c r="N52" s="22">
        <v>49</v>
      </c>
      <c r="O52" s="22">
        <v>7</v>
      </c>
      <c r="P52" s="22">
        <v>9.4</v>
      </c>
      <c r="Q52" s="22">
        <v>31.6</v>
      </c>
      <c r="R52" s="22">
        <v>0.78</v>
      </c>
      <c r="S52" s="22">
        <v>0</v>
      </c>
      <c r="T52" s="22">
        <v>6.18</v>
      </c>
      <c r="U52" s="22">
        <v>0</v>
      </c>
    </row>
    <row r="53" spans="1:21" ht="19.5" customHeight="1">
      <c r="A53" s="10"/>
      <c r="B53" s="7" t="s">
        <v>32</v>
      </c>
      <c r="C53" s="28">
        <f>C48+C49+C50+C51+C52</f>
        <v>460</v>
      </c>
      <c r="D53" s="28">
        <f t="shared" ref="D53:U53" si="6">D48+D49+D50+D51+D52</f>
        <v>14.100000000000001</v>
      </c>
      <c r="E53" s="28">
        <f t="shared" si="6"/>
        <v>12.259999999999998</v>
      </c>
      <c r="F53" s="28">
        <f t="shared" si="6"/>
        <v>52.510000000000005</v>
      </c>
      <c r="G53" s="28">
        <f t="shared" si="6"/>
        <v>377.6</v>
      </c>
      <c r="H53" s="28">
        <f t="shared" si="6"/>
        <v>0.21000000000000002</v>
      </c>
      <c r="I53" s="28">
        <f t="shared" si="6"/>
        <v>0.25000000000000006</v>
      </c>
      <c r="J53" s="28">
        <f t="shared" si="6"/>
        <v>52.779999999999994</v>
      </c>
      <c r="K53" s="28">
        <f t="shared" si="6"/>
        <v>0.21000000000000002</v>
      </c>
      <c r="L53" s="28">
        <f t="shared" si="6"/>
        <v>1.08</v>
      </c>
      <c r="M53" s="28">
        <f t="shared" si="6"/>
        <v>712.72</v>
      </c>
      <c r="N53" s="28">
        <f t="shared" si="6"/>
        <v>345.62</v>
      </c>
      <c r="O53" s="28">
        <f t="shared" si="6"/>
        <v>359.23999999999995</v>
      </c>
      <c r="P53" s="28">
        <f t="shared" si="6"/>
        <v>67</v>
      </c>
      <c r="Q53" s="28">
        <f t="shared" si="6"/>
        <v>311.53000000000003</v>
      </c>
      <c r="R53" s="28">
        <f t="shared" si="6"/>
        <v>3.0700000000000003</v>
      </c>
      <c r="S53" s="28">
        <f t="shared" si="6"/>
        <v>52.97</v>
      </c>
      <c r="T53" s="28">
        <f t="shared" si="6"/>
        <v>19.78</v>
      </c>
      <c r="U53" s="28">
        <f t="shared" si="6"/>
        <v>53.96</v>
      </c>
    </row>
    <row r="54" spans="1:21" ht="16.5" customHeight="1">
      <c r="A54" s="10"/>
      <c r="B54" s="7" t="s">
        <v>99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</row>
    <row r="55" spans="1:21" ht="27" customHeight="1">
      <c r="A55" s="4" t="s">
        <v>194</v>
      </c>
      <c r="B55" s="4" t="s">
        <v>195</v>
      </c>
      <c r="C55" s="17">
        <v>60</v>
      </c>
      <c r="D55" s="17">
        <v>0.8</v>
      </c>
      <c r="E55" s="17">
        <v>0.1</v>
      </c>
      <c r="F55" s="17">
        <v>4.0999999999999996</v>
      </c>
      <c r="G55" s="17">
        <v>21</v>
      </c>
      <c r="H55" s="17">
        <v>0</v>
      </c>
      <c r="I55" s="17">
        <v>0</v>
      </c>
      <c r="J55" s="17">
        <v>1.5</v>
      </c>
      <c r="K55" s="17">
        <v>0</v>
      </c>
      <c r="L55" s="17">
        <v>3</v>
      </c>
      <c r="M55" s="17">
        <v>0</v>
      </c>
      <c r="N55" s="17">
        <v>0</v>
      </c>
      <c r="O55" s="17">
        <v>30.6</v>
      </c>
      <c r="P55" s="17">
        <v>22.8</v>
      </c>
      <c r="Q55" s="17">
        <v>33</v>
      </c>
      <c r="R55" s="17">
        <v>0.6</v>
      </c>
      <c r="S55" s="17">
        <v>0</v>
      </c>
      <c r="T55" s="17">
        <v>0</v>
      </c>
      <c r="U55" s="17">
        <v>0</v>
      </c>
    </row>
    <row r="56" spans="1:21" ht="27" customHeight="1">
      <c r="A56" s="18" t="s">
        <v>177</v>
      </c>
      <c r="B56" s="6" t="s">
        <v>178</v>
      </c>
      <c r="C56" s="21">
        <v>200</v>
      </c>
      <c r="D56" s="17">
        <v>4.66</v>
      </c>
      <c r="E56" s="17">
        <v>5.63</v>
      </c>
      <c r="F56" s="17">
        <v>5.73</v>
      </c>
      <c r="G56" s="17">
        <v>92.2</v>
      </c>
      <c r="H56" s="17">
        <v>0.01</v>
      </c>
      <c r="I56" s="17">
        <v>0.03</v>
      </c>
      <c r="J56" s="17">
        <v>104.94</v>
      </c>
      <c r="K56" s="17">
        <v>0</v>
      </c>
      <c r="L56" s="17">
        <v>10</v>
      </c>
      <c r="M56" s="17">
        <v>98</v>
      </c>
      <c r="N56" s="17">
        <v>184</v>
      </c>
      <c r="O56" s="17">
        <v>37</v>
      </c>
      <c r="P56" s="17">
        <v>13</v>
      </c>
      <c r="Q56" s="17">
        <v>30</v>
      </c>
      <c r="R56" s="17">
        <v>0.4</v>
      </c>
      <c r="S56" s="17">
        <v>15.25</v>
      </c>
      <c r="T56" s="17">
        <v>0.2</v>
      </c>
      <c r="U56" s="17">
        <v>14.76</v>
      </c>
    </row>
    <row r="57" spans="1:21" ht="27" customHeight="1">
      <c r="A57" s="3" t="s">
        <v>49</v>
      </c>
      <c r="B57" s="4" t="s">
        <v>50</v>
      </c>
      <c r="C57" s="17">
        <v>150</v>
      </c>
      <c r="D57" s="17">
        <v>3.6</v>
      </c>
      <c r="E57" s="17">
        <v>4.8</v>
      </c>
      <c r="F57" s="17">
        <v>36.4</v>
      </c>
      <c r="G57" s="17">
        <v>203.5</v>
      </c>
      <c r="H57" s="17">
        <v>0.03</v>
      </c>
      <c r="I57" s="17">
        <v>0.02</v>
      </c>
      <c r="J57" s="17">
        <v>18.36</v>
      </c>
      <c r="K57" s="17">
        <v>0.09</v>
      </c>
      <c r="L57" s="17">
        <v>0</v>
      </c>
      <c r="M57" s="17">
        <v>152.80000000000001</v>
      </c>
      <c r="N57" s="17">
        <v>46.55</v>
      </c>
      <c r="O57" s="17">
        <v>106.65</v>
      </c>
      <c r="P57" s="17">
        <v>23.59</v>
      </c>
      <c r="Q57" s="17">
        <v>72.569999999999993</v>
      </c>
      <c r="R57" s="17">
        <v>0.49</v>
      </c>
      <c r="S57" s="17">
        <v>20.76</v>
      </c>
      <c r="T57" s="17">
        <v>7.24</v>
      </c>
      <c r="U57" s="17">
        <v>27.19</v>
      </c>
    </row>
    <row r="58" spans="1:21" ht="26.25" customHeight="1">
      <c r="A58" s="4" t="s">
        <v>179</v>
      </c>
      <c r="B58" s="6" t="s">
        <v>196</v>
      </c>
      <c r="C58" s="21" t="s">
        <v>197</v>
      </c>
      <c r="D58" s="17">
        <v>11.28</v>
      </c>
      <c r="E58" s="17">
        <v>10.37</v>
      </c>
      <c r="F58" s="17">
        <v>12.4</v>
      </c>
      <c r="G58" s="17">
        <v>179.2</v>
      </c>
      <c r="H58" s="17">
        <v>0</v>
      </c>
      <c r="I58" s="17">
        <v>0</v>
      </c>
      <c r="J58" s="17">
        <v>0.1</v>
      </c>
      <c r="K58" s="17">
        <v>0</v>
      </c>
      <c r="L58" s="17">
        <v>1.8</v>
      </c>
      <c r="M58" s="17">
        <v>0</v>
      </c>
      <c r="N58" s="17">
        <v>0</v>
      </c>
      <c r="O58" s="17">
        <v>18.899999999999999</v>
      </c>
      <c r="P58" s="17">
        <v>22.1</v>
      </c>
      <c r="Q58" s="17">
        <v>115.5</v>
      </c>
      <c r="R58" s="17">
        <v>1.9</v>
      </c>
      <c r="S58" s="17">
        <v>0</v>
      </c>
      <c r="T58" s="17">
        <v>0</v>
      </c>
      <c r="U58" s="17">
        <v>0</v>
      </c>
    </row>
    <row r="59" spans="1:21" ht="27" customHeight="1">
      <c r="A59" s="4" t="s">
        <v>180</v>
      </c>
      <c r="B59" s="10" t="s">
        <v>181</v>
      </c>
      <c r="C59" s="17">
        <v>200</v>
      </c>
      <c r="D59" s="17">
        <v>0.23</v>
      </c>
      <c r="E59" s="17">
        <v>0.11</v>
      </c>
      <c r="F59" s="17">
        <v>10.15</v>
      </c>
      <c r="G59" s="17">
        <v>42.5</v>
      </c>
      <c r="H59" s="17">
        <v>0</v>
      </c>
      <c r="I59" s="17">
        <v>0</v>
      </c>
      <c r="J59" s="17">
        <v>2.5299999999999998</v>
      </c>
      <c r="K59" s="17">
        <v>0</v>
      </c>
      <c r="L59" s="17">
        <v>2</v>
      </c>
      <c r="M59" s="17">
        <v>8</v>
      </c>
      <c r="N59" s="17">
        <v>91</v>
      </c>
      <c r="O59" s="17">
        <v>64</v>
      </c>
      <c r="P59" s="17">
        <v>6</v>
      </c>
      <c r="Q59" s="17">
        <v>7</v>
      </c>
      <c r="R59" s="17">
        <v>0.5</v>
      </c>
      <c r="S59" s="17">
        <v>0.82</v>
      </c>
      <c r="T59" s="17">
        <v>0.1</v>
      </c>
      <c r="U59" s="17">
        <v>2.34</v>
      </c>
    </row>
    <row r="60" spans="1:21" ht="19.5" customHeight="1">
      <c r="A60" s="3" t="s">
        <v>29</v>
      </c>
      <c r="B60" s="3" t="s">
        <v>30</v>
      </c>
      <c r="C60" s="17">
        <v>20</v>
      </c>
      <c r="D60" s="17">
        <v>1.52</v>
      </c>
      <c r="E60" s="17">
        <v>0.16</v>
      </c>
      <c r="F60" s="17">
        <v>9.84</v>
      </c>
      <c r="G60" s="17">
        <v>46.9</v>
      </c>
      <c r="H60" s="17">
        <v>0.02</v>
      </c>
      <c r="I60" s="17">
        <v>0.01</v>
      </c>
      <c r="J60" s="17">
        <v>0</v>
      </c>
      <c r="K60" s="17">
        <v>0</v>
      </c>
      <c r="L60" s="17">
        <v>0</v>
      </c>
      <c r="M60" s="17">
        <v>100</v>
      </c>
      <c r="N60" s="17">
        <v>19</v>
      </c>
      <c r="O60" s="17">
        <v>4</v>
      </c>
      <c r="P60" s="17">
        <v>3</v>
      </c>
      <c r="Q60" s="17">
        <v>13</v>
      </c>
      <c r="R60" s="17">
        <v>0.2</v>
      </c>
      <c r="S60" s="17">
        <v>0.64</v>
      </c>
      <c r="T60" s="17">
        <v>1.2</v>
      </c>
      <c r="U60" s="17">
        <v>2.9</v>
      </c>
    </row>
    <row r="61" spans="1:21" ht="19.5" customHeight="1">
      <c r="A61" s="10"/>
      <c r="B61" s="7" t="s">
        <v>100</v>
      </c>
      <c r="C61" s="28">
        <v>765</v>
      </c>
      <c r="D61" s="28">
        <f t="shared" ref="D61:F61" si="7">SUM(D55:D60)</f>
        <v>22.09</v>
      </c>
      <c r="E61" s="28">
        <f t="shared" si="7"/>
        <v>21.169999999999998</v>
      </c>
      <c r="F61" s="28">
        <f t="shared" si="7"/>
        <v>78.62</v>
      </c>
      <c r="G61" s="28">
        <f>SUM(G55:G60)</f>
        <v>585.29999999999995</v>
      </c>
      <c r="H61" s="28">
        <f t="shared" ref="H61:U61" si="8">SUM(H55:H60)</f>
        <v>0.06</v>
      </c>
      <c r="I61" s="28">
        <f t="shared" si="8"/>
        <v>6.0000000000000005E-2</v>
      </c>
      <c r="J61" s="28">
        <f t="shared" si="8"/>
        <v>127.42999999999999</v>
      </c>
      <c r="K61" s="28">
        <f t="shared" si="8"/>
        <v>0.09</v>
      </c>
      <c r="L61" s="28">
        <f t="shared" si="8"/>
        <v>16.8</v>
      </c>
      <c r="M61" s="28">
        <f t="shared" si="8"/>
        <v>358.8</v>
      </c>
      <c r="N61" s="28">
        <f t="shared" si="8"/>
        <v>340.55</v>
      </c>
      <c r="O61" s="28">
        <f t="shared" si="8"/>
        <v>261.14999999999998</v>
      </c>
      <c r="P61" s="28">
        <f t="shared" si="8"/>
        <v>90.490000000000009</v>
      </c>
      <c r="Q61" s="28">
        <f t="shared" si="8"/>
        <v>271.07</v>
      </c>
      <c r="R61" s="28">
        <f t="shared" si="8"/>
        <v>4.09</v>
      </c>
      <c r="S61" s="28">
        <f t="shared" si="8"/>
        <v>37.470000000000006</v>
      </c>
      <c r="T61" s="28">
        <f t="shared" si="8"/>
        <v>8.74</v>
      </c>
      <c r="U61" s="28">
        <f t="shared" si="8"/>
        <v>47.190000000000005</v>
      </c>
    </row>
    <row r="62" spans="1:21" ht="19.5" customHeight="1">
      <c r="A62" s="10"/>
      <c r="B62" s="7" t="s">
        <v>101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</row>
    <row r="63" spans="1:21" ht="27.75" customHeight="1">
      <c r="A63" s="10" t="s">
        <v>29</v>
      </c>
      <c r="B63" s="10" t="s">
        <v>116</v>
      </c>
      <c r="C63" s="22">
        <v>30</v>
      </c>
      <c r="D63" s="22">
        <v>0.84</v>
      </c>
      <c r="E63" s="22">
        <v>0.99</v>
      </c>
      <c r="F63" s="22">
        <v>23.19</v>
      </c>
      <c r="G63" s="22">
        <v>105</v>
      </c>
      <c r="H63" s="22">
        <v>0.01</v>
      </c>
      <c r="I63" s="22">
        <v>0.01</v>
      </c>
      <c r="J63" s="22">
        <v>0.54</v>
      </c>
      <c r="K63" s="22">
        <v>0</v>
      </c>
      <c r="L63" s="22">
        <v>0</v>
      </c>
      <c r="M63" s="22">
        <v>11.17</v>
      </c>
      <c r="N63" s="22">
        <v>34.86</v>
      </c>
      <c r="O63" s="22">
        <v>4.22</v>
      </c>
      <c r="P63" s="22">
        <v>2.61</v>
      </c>
      <c r="Q63" s="22">
        <v>9.4</v>
      </c>
      <c r="R63" s="22">
        <v>0.39</v>
      </c>
      <c r="S63" s="22">
        <v>0</v>
      </c>
      <c r="T63" s="22">
        <v>0</v>
      </c>
      <c r="U63" s="22">
        <v>0</v>
      </c>
    </row>
    <row r="64" spans="1:21" ht="19.5" customHeight="1">
      <c r="A64" s="10" t="s">
        <v>29</v>
      </c>
      <c r="B64" s="10" t="s">
        <v>117</v>
      </c>
      <c r="C64" s="22">
        <v>200</v>
      </c>
      <c r="D64" s="22">
        <v>1</v>
      </c>
      <c r="E64" s="22">
        <v>0.2</v>
      </c>
      <c r="F64" s="22">
        <v>20.2</v>
      </c>
      <c r="G64" s="22">
        <v>86.6</v>
      </c>
      <c r="H64" s="22">
        <v>0.02</v>
      </c>
      <c r="I64" s="22">
        <v>0.02</v>
      </c>
      <c r="J64" s="22">
        <v>0</v>
      </c>
      <c r="K64" s="22">
        <v>0</v>
      </c>
      <c r="L64" s="22">
        <v>4</v>
      </c>
      <c r="M64" s="22">
        <v>12</v>
      </c>
      <c r="N64" s="22">
        <v>240</v>
      </c>
      <c r="O64" s="22">
        <v>14</v>
      </c>
      <c r="P64" s="22">
        <v>8</v>
      </c>
      <c r="Q64" s="22">
        <v>14</v>
      </c>
      <c r="R64" s="22">
        <v>2.8</v>
      </c>
      <c r="S64" s="22">
        <v>0</v>
      </c>
      <c r="T64" s="22">
        <v>0</v>
      </c>
      <c r="U64" s="22">
        <v>0</v>
      </c>
    </row>
    <row r="65" spans="1:21" ht="19.5" customHeight="1">
      <c r="A65" s="10"/>
      <c r="B65" s="7" t="s">
        <v>103</v>
      </c>
      <c r="C65" s="28">
        <f>C63+C64</f>
        <v>230</v>
      </c>
      <c r="D65" s="28">
        <f t="shared" ref="D65:U65" si="9">D63+D64</f>
        <v>1.8399999999999999</v>
      </c>
      <c r="E65" s="28">
        <f t="shared" si="9"/>
        <v>1.19</v>
      </c>
      <c r="F65" s="28">
        <f t="shared" si="9"/>
        <v>43.39</v>
      </c>
      <c r="G65" s="28">
        <f t="shared" si="9"/>
        <v>191.6</v>
      </c>
      <c r="H65" s="28">
        <f t="shared" si="9"/>
        <v>0.03</v>
      </c>
      <c r="I65" s="28">
        <f t="shared" si="9"/>
        <v>0.03</v>
      </c>
      <c r="J65" s="28">
        <f t="shared" si="9"/>
        <v>0.54</v>
      </c>
      <c r="K65" s="28">
        <f t="shared" si="9"/>
        <v>0</v>
      </c>
      <c r="L65" s="28">
        <f t="shared" si="9"/>
        <v>4</v>
      </c>
      <c r="M65" s="28">
        <f t="shared" si="9"/>
        <v>23.17</v>
      </c>
      <c r="N65" s="28">
        <f t="shared" si="9"/>
        <v>274.86</v>
      </c>
      <c r="O65" s="28">
        <f t="shared" si="9"/>
        <v>18.22</v>
      </c>
      <c r="P65" s="28">
        <f t="shared" si="9"/>
        <v>10.61</v>
      </c>
      <c r="Q65" s="28">
        <f t="shared" si="9"/>
        <v>23.4</v>
      </c>
      <c r="R65" s="28">
        <f t="shared" si="9"/>
        <v>3.19</v>
      </c>
      <c r="S65" s="28">
        <f t="shared" si="9"/>
        <v>0</v>
      </c>
      <c r="T65" s="28">
        <f t="shared" si="9"/>
        <v>0</v>
      </c>
      <c r="U65" s="28">
        <f t="shared" si="9"/>
        <v>0</v>
      </c>
    </row>
    <row r="66" spans="1:21" ht="19.5" customHeight="1">
      <c r="A66" s="10"/>
      <c r="B66" s="7" t="s">
        <v>104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 ht="19.5" customHeight="1">
      <c r="A67" s="10" t="s">
        <v>118</v>
      </c>
      <c r="B67" s="10" t="s">
        <v>119</v>
      </c>
      <c r="C67" s="22">
        <v>160</v>
      </c>
      <c r="D67" s="22">
        <v>31.4</v>
      </c>
      <c r="E67" s="22">
        <v>9.1999999999999993</v>
      </c>
      <c r="F67" s="22">
        <v>26.3</v>
      </c>
      <c r="G67" s="22">
        <v>313.2</v>
      </c>
      <c r="H67" s="22">
        <v>7.0000000000000007E-2</v>
      </c>
      <c r="I67" s="22">
        <v>0.33</v>
      </c>
      <c r="J67" s="22">
        <v>46.02</v>
      </c>
      <c r="K67" s="22">
        <v>0.15</v>
      </c>
      <c r="L67" s="22">
        <v>0.3</v>
      </c>
      <c r="M67" s="22">
        <v>146.88</v>
      </c>
      <c r="N67" s="22">
        <v>169.42</v>
      </c>
      <c r="O67" s="22">
        <v>219.92</v>
      </c>
      <c r="P67" s="22">
        <v>33.17</v>
      </c>
      <c r="Q67" s="22">
        <v>304.73</v>
      </c>
      <c r="R67" s="22">
        <v>0.87</v>
      </c>
      <c r="S67" s="22">
        <v>27.47</v>
      </c>
      <c r="T67" s="22">
        <v>40.06</v>
      </c>
      <c r="U67" s="22">
        <v>54.51</v>
      </c>
    </row>
    <row r="68" spans="1:21" ht="19.5" customHeight="1">
      <c r="A68" s="10" t="s">
        <v>120</v>
      </c>
      <c r="B68" s="10" t="s">
        <v>121</v>
      </c>
      <c r="C68" s="22">
        <v>200</v>
      </c>
      <c r="D68" s="22">
        <v>0.2</v>
      </c>
      <c r="E68" s="22">
        <v>0</v>
      </c>
      <c r="F68" s="22">
        <v>8</v>
      </c>
      <c r="G68" s="22">
        <v>33</v>
      </c>
      <c r="H68" s="22">
        <v>0.01</v>
      </c>
      <c r="I68" s="22">
        <v>0.01</v>
      </c>
      <c r="J68" s="22">
        <v>1.06</v>
      </c>
      <c r="K68" s="22">
        <v>0</v>
      </c>
      <c r="L68" s="22">
        <v>5.28</v>
      </c>
      <c r="M68" s="22">
        <v>2.23</v>
      </c>
      <c r="N68" s="22">
        <v>36.15</v>
      </c>
      <c r="O68" s="22">
        <v>74.47</v>
      </c>
      <c r="P68" s="22">
        <v>2.4900000000000002</v>
      </c>
      <c r="Q68" s="22">
        <v>4.4000000000000004</v>
      </c>
      <c r="R68" s="22">
        <v>0.08</v>
      </c>
      <c r="S68" s="22">
        <v>0.44</v>
      </c>
      <c r="T68" s="22">
        <v>0.1</v>
      </c>
      <c r="U68" s="22">
        <v>3.74</v>
      </c>
    </row>
    <row r="69" spans="1:21" ht="19.5" customHeight="1">
      <c r="A69" s="10" t="s">
        <v>29</v>
      </c>
      <c r="B69" s="10" t="s">
        <v>30</v>
      </c>
      <c r="C69" s="22">
        <v>30</v>
      </c>
      <c r="D69" s="22">
        <v>2.2999999999999998</v>
      </c>
      <c r="E69" s="22">
        <v>0.2</v>
      </c>
      <c r="F69" s="22">
        <v>14.8</v>
      </c>
      <c r="G69" s="22">
        <v>70.3</v>
      </c>
      <c r="H69" s="22">
        <v>0.03</v>
      </c>
      <c r="I69" s="22">
        <v>0.01</v>
      </c>
      <c r="J69" s="22">
        <v>0</v>
      </c>
      <c r="K69" s="22">
        <v>0</v>
      </c>
      <c r="L69" s="22">
        <v>0</v>
      </c>
      <c r="M69" s="22">
        <v>149.69999999999999</v>
      </c>
      <c r="N69" s="22">
        <v>27.9</v>
      </c>
      <c r="O69" s="22">
        <v>6</v>
      </c>
      <c r="P69" s="22">
        <v>4.2</v>
      </c>
      <c r="Q69" s="22">
        <v>19.5</v>
      </c>
      <c r="R69" s="22">
        <v>0.33</v>
      </c>
      <c r="S69" s="22">
        <v>0.96</v>
      </c>
      <c r="T69" s="22">
        <v>1.8</v>
      </c>
      <c r="U69" s="22">
        <v>4.3499999999999996</v>
      </c>
    </row>
    <row r="70" spans="1:21" ht="27" customHeight="1">
      <c r="A70" s="10" t="s">
        <v>155</v>
      </c>
      <c r="B70" s="10" t="s">
        <v>156</v>
      </c>
      <c r="C70" s="22">
        <v>100</v>
      </c>
      <c r="D70" s="22">
        <v>1.6</v>
      </c>
      <c r="E70" s="22">
        <v>0.2</v>
      </c>
      <c r="F70" s="22">
        <v>10.3</v>
      </c>
      <c r="G70" s="22">
        <v>49.6</v>
      </c>
      <c r="H70" s="22">
        <v>0.03</v>
      </c>
      <c r="I70" s="22">
        <v>0.01</v>
      </c>
      <c r="J70" s="22">
        <v>0</v>
      </c>
      <c r="K70" s="22">
        <v>0</v>
      </c>
      <c r="L70" s="22">
        <v>0</v>
      </c>
      <c r="M70" s="22">
        <v>90.75</v>
      </c>
      <c r="N70" s="22">
        <v>27.75</v>
      </c>
      <c r="O70" s="22">
        <v>4.5</v>
      </c>
      <c r="P70" s="22">
        <v>6.9</v>
      </c>
      <c r="Q70" s="22">
        <v>18.149999999999999</v>
      </c>
      <c r="R70" s="22">
        <v>0.44</v>
      </c>
      <c r="S70" s="22">
        <v>0</v>
      </c>
      <c r="T70" s="22">
        <v>0</v>
      </c>
      <c r="U70" s="22">
        <v>0</v>
      </c>
    </row>
    <row r="71" spans="1:21" ht="19.5" customHeight="1">
      <c r="A71" s="10"/>
      <c r="B71" s="7" t="s">
        <v>108</v>
      </c>
      <c r="C71" s="28">
        <f>C67+C68+C69+C70</f>
        <v>490</v>
      </c>
      <c r="D71" s="28">
        <f t="shared" ref="D71:U71" si="10">D67+D68+D69+D70</f>
        <v>35.5</v>
      </c>
      <c r="E71" s="28">
        <f t="shared" si="10"/>
        <v>9.5999999999999979</v>
      </c>
      <c r="F71" s="28">
        <f t="shared" si="10"/>
        <v>59.399999999999991</v>
      </c>
      <c r="G71" s="28">
        <f t="shared" si="10"/>
        <v>466.1</v>
      </c>
      <c r="H71" s="28">
        <f t="shared" si="10"/>
        <v>0.14000000000000001</v>
      </c>
      <c r="I71" s="28">
        <f t="shared" si="10"/>
        <v>0.36000000000000004</v>
      </c>
      <c r="J71" s="28">
        <f t="shared" si="10"/>
        <v>47.080000000000005</v>
      </c>
      <c r="K71" s="28">
        <f t="shared" si="10"/>
        <v>0.15</v>
      </c>
      <c r="L71" s="28">
        <f t="shared" si="10"/>
        <v>5.58</v>
      </c>
      <c r="M71" s="28">
        <f t="shared" si="10"/>
        <v>389.55999999999995</v>
      </c>
      <c r="N71" s="28">
        <f t="shared" si="10"/>
        <v>261.22000000000003</v>
      </c>
      <c r="O71" s="28">
        <f t="shared" si="10"/>
        <v>304.89</v>
      </c>
      <c r="P71" s="28">
        <f t="shared" si="10"/>
        <v>46.760000000000005</v>
      </c>
      <c r="Q71" s="28">
        <f t="shared" si="10"/>
        <v>346.78</v>
      </c>
      <c r="R71" s="28">
        <f t="shared" si="10"/>
        <v>1.72</v>
      </c>
      <c r="S71" s="28">
        <f t="shared" si="10"/>
        <v>28.87</v>
      </c>
      <c r="T71" s="28">
        <f t="shared" si="10"/>
        <v>41.96</v>
      </c>
      <c r="U71" s="28">
        <f t="shared" si="10"/>
        <v>62.6</v>
      </c>
    </row>
    <row r="72" spans="1:21" ht="19.5" customHeight="1">
      <c r="A72" s="10"/>
      <c r="B72" s="7" t="s">
        <v>154</v>
      </c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</row>
    <row r="73" spans="1:21" ht="19.5" customHeight="1">
      <c r="A73" s="10" t="s">
        <v>29</v>
      </c>
      <c r="B73" s="10" t="s">
        <v>122</v>
      </c>
      <c r="C73" s="22">
        <v>200</v>
      </c>
      <c r="D73" s="22">
        <v>5.8</v>
      </c>
      <c r="E73" s="22">
        <v>5</v>
      </c>
      <c r="F73" s="22">
        <v>8</v>
      </c>
      <c r="G73" s="22">
        <v>100.2</v>
      </c>
      <c r="H73" s="22">
        <v>0.06</v>
      </c>
      <c r="I73" s="22">
        <v>0.27</v>
      </c>
      <c r="J73" s="22">
        <v>26.4</v>
      </c>
      <c r="K73" s="22">
        <v>0</v>
      </c>
      <c r="L73" s="22">
        <v>1</v>
      </c>
      <c r="M73" s="22">
        <v>76</v>
      </c>
      <c r="N73" s="22">
        <v>242</v>
      </c>
      <c r="O73" s="22">
        <v>211</v>
      </c>
      <c r="P73" s="22">
        <v>24</v>
      </c>
      <c r="Q73" s="22">
        <v>157</v>
      </c>
      <c r="R73" s="22">
        <v>0.2</v>
      </c>
      <c r="S73" s="22">
        <v>18</v>
      </c>
      <c r="T73" s="22">
        <v>3.5</v>
      </c>
      <c r="U73" s="22">
        <v>40</v>
      </c>
    </row>
    <row r="74" spans="1:21" ht="19.5" customHeight="1">
      <c r="A74" s="7"/>
      <c r="B74" s="7" t="s">
        <v>153</v>
      </c>
      <c r="C74" s="28">
        <f>C73</f>
        <v>200</v>
      </c>
      <c r="D74" s="28">
        <f t="shared" ref="D74:T74" si="11">D73</f>
        <v>5.8</v>
      </c>
      <c r="E74" s="28">
        <f t="shared" si="11"/>
        <v>5</v>
      </c>
      <c r="F74" s="28">
        <f t="shared" si="11"/>
        <v>8</v>
      </c>
      <c r="G74" s="28">
        <f t="shared" si="11"/>
        <v>100.2</v>
      </c>
      <c r="H74" s="28">
        <f t="shared" si="11"/>
        <v>0.06</v>
      </c>
      <c r="I74" s="28">
        <f t="shared" si="11"/>
        <v>0.27</v>
      </c>
      <c r="J74" s="28">
        <f t="shared" si="11"/>
        <v>26.4</v>
      </c>
      <c r="K74" s="28">
        <f t="shared" si="11"/>
        <v>0</v>
      </c>
      <c r="L74" s="28">
        <f t="shared" si="11"/>
        <v>1</v>
      </c>
      <c r="M74" s="28">
        <f t="shared" si="11"/>
        <v>76</v>
      </c>
      <c r="N74" s="28">
        <f t="shared" si="11"/>
        <v>242</v>
      </c>
      <c r="O74" s="28">
        <f t="shared" si="11"/>
        <v>211</v>
      </c>
      <c r="P74" s="28">
        <f t="shared" si="11"/>
        <v>24</v>
      </c>
      <c r="Q74" s="28">
        <f t="shared" si="11"/>
        <v>157</v>
      </c>
      <c r="R74" s="28">
        <f t="shared" si="11"/>
        <v>0.2</v>
      </c>
      <c r="S74" s="28">
        <f t="shared" si="11"/>
        <v>18</v>
      </c>
      <c r="T74" s="28">
        <f t="shared" si="11"/>
        <v>3.5</v>
      </c>
      <c r="U74" s="28">
        <f>U73</f>
        <v>40</v>
      </c>
    </row>
    <row r="75" spans="1:21" ht="19.5" customHeight="1">
      <c r="A75" s="10"/>
      <c r="B75" s="12" t="s">
        <v>33</v>
      </c>
      <c r="C75" s="29">
        <f t="shared" ref="C75:U75" si="12">C53+C61+C65+C71+C74</f>
        <v>2145</v>
      </c>
      <c r="D75" s="29">
        <f t="shared" si="12"/>
        <v>79.33</v>
      </c>
      <c r="E75" s="29">
        <f t="shared" si="12"/>
        <v>49.219999999999985</v>
      </c>
      <c r="F75" s="29">
        <f t="shared" si="12"/>
        <v>241.91999999999996</v>
      </c>
      <c r="G75" s="29">
        <f t="shared" si="12"/>
        <v>1720.8</v>
      </c>
      <c r="H75" s="29">
        <f t="shared" si="12"/>
        <v>0.5</v>
      </c>
      <c r="I75" s="29">
        <f t="shared" si="12"/>
        <v>0.9700000000000002</v>
      </c>
      <c r="J75" s="29">
        <f t="shared" si="12"/>
        <v>254.23</v>
      </c>
      <c r="K75" s="29">
        <f t="shared" si="12"/>
        <v>0.45000000000000007</v>
      </c>
      <c r="L75" s="29">
        <f t="shared" si="12"/>
        <v>28.46</v>
      </c>
      <c r="M75" s="29">
        <f t="shared" si="12"/>
        <v>1560.25</v>
      </c>
      <c r="N75" s="29">
        <f t="shared" si="12"/>
        <v>1464.25</v>
      </c>
      <c r="O75" s="29">
        <f t="shared" si="12"/>
        <v>1154.5</v>
      </c>
      <c r="P75" s="29">
        <f t="shared" si="12"/>
        <v>238.86</v>
      </c>
      <c r="Q75" s="29">
        <f t="shared" si="12"/>
        <v>1109.78</v>
      </c>
      <c r="R75" s="29">
        <f t="shared" si="12"/>
        <v>12.27</v>
      </c>
      <c r="S75" s="29">
        <f t="shared" si="12"/>
        <v>137.31</v>
      </c>
      <c r="T75" s="29">
        <f t="shared" si="12"/>
        <v>73.98</v>
      </c>
      <c r="U75" s="29">
        <f t="shared" si="12"/>
        <v>203.75</v>
      </c>
    </row>
    <row r="76" spans="1:21" ht="19.5" customHeight="1">
      <c r="A76" s="13"/>
      <c r="B76" s="14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</row>
    <row r="77" spans="1:21" ht="19.5" customHeight="1">
      <c r="A77" s="42" t="s">
        <v>123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</row>
    <row r="78" spans="1:21" ht="19.5" customHeight="1">
      <c r="A78" s="43" t="s">
        <v>0</v>
      </c>
      <c r="B78" s="43" t="s">
        <v>76</v>
      </c>
      <c r="C78" s="70" t="s">
        <v>1</v>
      </c>
      <c r="D78" s="44" t="s">
        <v>77</v>
      </c>
      <c r="E78" s="45"/>
      <c r="F78" s="46"/>
      <c r="G78" s="47" t="s">
        <v>5</v>
      </c>
      <c r="H78" s="71" t="s">
        <v>74</v>
      </c>
      <c r="I78" s="71"/>
      <c r="J78" s="71"/>
      <c r="K78" s="71"/>
      <c r="L78" s="71"/>
      <c r="M78" s="71" t="s">
        <v>75</v>
      </c>
      <c r="N78" s="71"/>
      <c r="O78" s="71"/>
      <c r="P78" s="71"/>
      <c r="Q78" s="71"/>
      <c r="R78" s="71"/>
      <c r="S78" s="71"/>
      <c r="T78" s="71"/>
      <c r="U78" s="71"/>
    </row>
    <row r="79" spans="1:21" ht="19.5" customHeight="1">
      <c r="A79" s="43"/>
      <c r="B79" s="43"/>
      <c r="C79" s="72"/>
      <c r="D79" s="26" t="s">
        <v>2</v>
      </c>
      <c r="E79" s="26" t="s">
        <v>3</v>
      </c>
      <c r="F79" s="26" t="s">
        <v>4</v>
      </c>
      <c r="G79" s="48"/>
      <c r="H79" s="36" t="s">
        <v>6</v>
      </c>
      <c r="I79" s="36" t="s">
        <v>7</v>
      </c>
      <c r="J79" s="36" t="s">
        <v>8</v>
      </c>
      <c r="K79" s="36" t="s">
        <v>9</v>
      </c>
      <c r="L79" s="36" t="s">
        <v>10</v>
      </c>
      <c r="M79" s="36" t="s">
        <v>11</v>
      </c>
      <c r="N79" s="36" t="s">
        <v>12</v>
      </c>
      <c r="O79" s="36" t="s">
        <v>13</v>
      </c>
      <c r="P79" s="36" t="s">
        <v>14</v>
      </c>
      <c r="Q79" s="36" t="s">
        <v>15</v>
      </c>
      <c r="R79" s="36" t="s">
        <v>16</v>
      </c>
      <c r="S79" s="36" t="s">
        <v>17</v>
      </c>
      <c r="T79" s="36" t="s">
        <v>18</v>
      </c>
      <c r="U79" s="36" t="s">
        <v>19</v>
      </c>
    </row>
    <row r="80" spans="1:21" ht="19.5" customHeight="1">
      <c r="A80" s="7"/>
      <c r="B80" s="7"/>
      <c r="C80" s="36" t="s">
        <v>20</v>
      </c>
      <c r="D80" s="36" t="s">
        <v>20</v>
      </c>
      <c r="E80" s="36" t="s">
        <v>20</v>
      </c>
      <c r="F80" s="36" t="s">
        <v>20</v>
      </c>
      <c r="G80" s="36" t="s">
        <v>21</v>
      </c>
      <c r="H80" s="36" t="s">
        <v>22</v>
      </c>
      <c r="I80" s="36" t="s">
        <v>22</v>
      </c>
      <c r="J80" s="36" t="s">
        <v>23</v>
      </c>
      <c r="K80" s="36" t="s">
        <v>24</v>
      </c>
      <c r="L80" s="36" t="s">
        <v>22</v>
      </c>
      <c r="M80" s="36" t="s">
        <v>22</v>
      </c>
      <c r="N80" s="36" t="s">
        <v>22</v>
      </c>
      <c r="O80" s="36" t="s">
        <v>22</v>
      </c>
      <c r="P80" s="36" t="s">
        <v>22</v>
      </c>
      <c r="Q80" s="36" t="s">
        <v>22</v>
      </c>
      <c r="R80" s="36" t="s">
        <v>22</v>
      </c>
      <c r="S80" s="36" t="s">
        <v>24</v>
      </c>
      <c r="T80" s="36" t="s">
        <v>24</v>
      </c>
      <c r="U80" s="36" t="s">
        <v>24</v>
      </c>
    </row>
    <row r="81" spans="1:21" ht="19.5" customHeight="1">
      <c r="A81" s="10"/>
      <c r="B81" s="7" t="s">
        <v>96</v>
      </c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</row>
    <row r="82" spans="1:21" ht="27" customHeight="1">
      <c r="A82" s="10" t="s">
        <v>124</v>
      </c>
      <c r="B82" s="10" t="s">
        <v>125</v>
      </c>
      <c r="C82" s="22">
        <v>10</v>
      </c>
      <c r="D82" s="22">
        <v>0.08</v>
      </c>
      <c r="E82" s="22">
        <v>7.25</v>
      </c>
      <c r="F82" s="22">
        <v>0.13</v>
      </c>
      <c r="G82" s="22">
        <v>66.099999999999994</v>
      </c>
      <c r="H82" s="22">
        <v>0</v>
      </c>
      <c r="I82" s="22">
        <v>0.01</v>
      </c>
      <c r="J82" s="22">
        <v>27</v>
      </c>
      <c r="K82" s="22">
        <v>0.13</v>
      </c>
      <c r="L82" s="22">
        <v>0</v>
      </c>
      <c r="M82" s="22">
        <v>1.1399999999999999</v>
      </c>
      <c r="N82" s="22">
        <v>2.4900000000000002</v>
      </c>
      <c r="O82" s="22">
        <v>2.11</v>
      </c>
      <c r="P82" s="22">
        <v>0</v>
      </c>
      <c r="Q82" s="22">
        <v>2.61</v>
      </c>
      <c r="R82" s="22">
        <v>0.02</v>
      </c>
      <c r="S82" s="22">
        <v>0</v>
      </c>
      <c r="T82" s="22">
        <v>0.1</v>
      </c>
      <c r="U82" s="22">
        <v>0.3</v>
      </c>
    </row>
    <row r="83" spans="1:21" ht="27.75" customHeight="1">
      <c r="A83" s="10" t="s">
        <v>126</v>
      </c>
      <c r="B83" s="10" t="s">
        <v>127</v>
      </c>
      <c r="C83" s="22">
        <v>150</v>
      </c>
      <c r="D83" s="22">
        <v>5.4</v>
      </c>
      <c r="E83" s="22">
        <v>7</v>
      </c>
      <c r="F83" s="22">
        <v>25.6</v>
      </c>
      <c r="G83" s="22">
        <v>186.8</v>
      </c>
      <c r="H83" s="22">
        <v>0.09</v>
      </c>
      <c r="I83" s="22">
        <v>0.13</v>
      </c>
      <c r="J83" s="22">
        <v>31.14</v>
      </c>
      <c r="K83" s="22">
        <v>0.1</v>
      </c>
      <c r="L83" s="22">
        <v>0.43</v>
      </c>
      <c r="M83" s="22">
        <v>256.67</v>
      </c>
      <c r="N83" s="22">
        <v>158.61000000000001</v>
      </c>
      <c r="O83" s="22">
        <v>127.09</v>
      </c>
      <c r="P83" s="22">
        <v>24.68</v>
      </c>
      <c r="Q83" s="22">
        <v>166.41</v>
      </c>
      <c r="R83" s="22">
        <v>0.63</v>
      </c>
      <c r="S83" s="22">
        <v>37.43</v>
      </c>
      <c r="T83" s="22">
        <v>12.57</v>
      </c>
      <c r="U83" s="22">
        <v>46.68</v>
      </c>
    </row>
    <row r="84" spans="1:21" ht="19.5" customHeight="1">
      <c r="A84" s="10" t="s">
        <v>105</v>
      </c>
      <c r="B84" s="10" t="s">
        <v>106</v>
      </c>
      <c r="C84" s="22">
        <v>200</v>
      </c>
      <c r="D84" s="22">
        <v>0.5</v>
      </c>
      <c r="E84" s="22">
        <v>0</v>
      </c>
      <c r="F84" s="22">
        <v>19.8</v>
      </c>
      <c r="G84" s="22">
        <v>81</v>
      </c>
      <c r="H84" s="22">
        <v>0</v>
      </c>
      <c r="I84" s="22">
        <v>0</v>
      </c>
      <c r="J84" s="22">
        <v>15</v>
      </c>
      <c r="K84" s="22">
        <v>0</v>
      </c>
      <c r="L84" s="22">
        <v>0.02</v>
      </c>
      <c r="M84" s="22">
        <v>0.05</v>
      </c>
      <c r="N84" s="22">
        <v>0.17</v>
      </c>
      <c r="O84" s="22">
        <v>108.08</v>
      </c>
      <c r="P84" s="22">
        <v>2.11</v>
      </c>
      <c r="Q84" s="22">
        <v>4.3099999999999996</v>
      </c>
      <c r="R84" s="22">
        <v>0.08</v>
      </c>
      <c r="S84" s="22">
        <v>0</v>
      </c>
      <c r="T84" s="22">
        <v>0</v>
      </c>
      <c r="U84" s="22">
        <v>0</v>
      </c>
    </row>
    <row r="85" spans="1:21" ht="19.5" customHeight="1">
      <c r="A85" s="10" t="s">
        <v>29</v>
      </c>
      <c r="B85" s="10" t="s">
        <v>30</v>
      </c>
      <c r="C85" s="22">
        <v>40</v>
      </c>
      <c r="D85" s="22">
        <v>2.2999999999999998</v>
      </c>
      <c r="E85" s="22">
        <v>0.2</v>
      </c>
      <c r="F85" s="22">
        <v>14.8</v>
      </c>
      <c r="G85" s="22">
        <v>70.3</v>
      </c>
      <c r="H85" s="22">
        <v>0.03</v>
      </c>
      <c r="I85" s="22">
        <v>0.01</v>
      </c>
      <c r="J85" s="22">
        <v>0</v>
      </c>
      <c r="K85" s="22">
        <v>0</v>
      </c>
      <c r="L85" s="22">
        <v>0</v>
      </c>
      <c r="M85" s="22">
        <v>149.69999999999999</v>
      </c>
      <c r="N85" s="22">
        <v>27.9</v>
      </c>
      <c r="O85" s="22">
        <v>6</v>
      </c>
      <c r="P85" s="22">
        <v>4.2</v>
      </c>
      <c r="Q85" s="22">
        <v>19.5</v>
      </c>
      <c r="R85" s="22">
        <v>0.33</v>
      </c>
      <c r="S85" s="22">
        <v>0.96</v>
      </c>
      <c r="T85" s="22">
        <v>1.8</v>
      </c>
      <c r="U85" s="22">
        <v>4.3499999999999996</v>
      </c>
    </row>
    <row r="86" spans="1:21" ht="19.5" customHeight="1">
      <c r="A86" s="10"/>
      <c r="B86" s="7" t="s">
        <v>32</v>
      </c>
      <c r="C86" s="28">
        <f>C82+C83+C84+C85</f>
        <v>400</v>
      </c>
      <c r="D86" s="28">
        <f t="shared" ref="D86:U86" si="13">D82+D83+D84+D85</f>
        <v>8.2800000000000011</v>
      </c>
      <c r="E86" s="28">
        <f t="shared" si="13"/>
        <v>14.45</v>
      </c>
      <c r="F86" s="28">
        <f t="shared" si="13"/>
        <v>60.33</v>
      </c>
      <c r="G86" s="28">
        <f t="shared" si="13"/>
        <v>404.2</v>
      </c>
      <c r="H86" s="28">
        <f t="shared" si="13"/>
        <v>0.12</v>
      </c>
      <c r="I86" s="28">
        <f t="shared" si="13"/>
        <v>0.15000000000000002</v>
      </c>
      <c r="J86" s="28">
        <f t="shared" si="13"/>
        <v>73.14</v>
      </c>
      <c r="K86" s="28">
        <f t="shared" si="13"/>
        <v>0.23</v>
      </c>
      <c r="L86" s="28">
        <f t="shared" si="13"/>
        <v>0.45</v>
      </c>
      <c r="M86" s="28">
        <f t="shared" si="13"/>
        <v>407.56</v>
      </c>
      <c r="N86" s="28">
        <f t="shared" si="13"/>
        <v>189.17000000000002</v>
      </c>
      <c r="O86" s="28">
        <f t="shared" si="13"/>
        <v>243.28000000000003</v>
      </c>
      <c r="P86" s="28">
        <f t="shared" si="13"/>
        <v>30.99</v>
      </c>
      <c r="Q86" s="28">
        <f t="shared" si="13"/>
        <v>192.83</v>
      </c>
      <c r="R86" s="28">
        <f t="shared" si="13"/>
        <v>1.06</v>
      </c>
      <c r="S86" s="28">
        <f t="shared" si="13"/>
        <v>38.39</v>
      </c>
      <c r="T86" s="28">
        <f t="shared" si="13"/>
        <v>14.47</v>
      </c>
      <c r="U86" s="28">
        <f t="shared" si="13"/>
        <v>51.33</v>
      </c>
    </row>
    <row r="87" spans="1:21" ht="19.5" customHeight="1">
      <c r="A87" s="10"/>
      <c r="B87" s="7" t="s">
        <v>99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</row>
    <row r="88" spans="1:21" ht="27.75" customHeight="1">
      <c r="A88" s="4" t="s">
        <v>198</v>
      </c>
      <c r="B88" s="6" t="s">
        <v>199</v>
      </c>
      <c r="C88" s="17">
        <v>60</v>
      </c>
      <c r="D88" s="17">
        <v>0.9</v>
      </c>
      <c r="E88" s="17">
        <v>0.1</v>
      </c>
      <c r="F88" s="17">
        <v>5</v>
      </c>
      <c r="G88" s="17">
        <v>24.1</v>
      </c>
      <c r="H88" s="17">
        <v>0</v>
      </c>
      <c r="I88" s="17">
        <v>0</v>
      </c>
      <c r="J88" s="17">
        <v>0</v>
      </c>
      <c r="K88" s="17">
        <v>0</v>
      </c>
      <c r="L88" s="17">
        <v>2.4</v>
      </c>
      <c r="M88" s="17">
        <v>0</v>
      </c>
      <c r="N88" s="17">
        <v>0</v>
      </c>
      <c r="O88" s="17">
        <v>21.6</v>
      </c>
      <c r="P88" s="17">
        <v>11.8</v>
      </c>
      <c r="Q88" s="17">
        <v>23.4</v>
      </c>
      <c r="R88" s="17">
        <v>0.7</v>
      </c>
      <c r="S88" s="17">
        <v>0</v>
      </c>
      <c r="T88" s="17">
        <v>0</v>
      </c>
      <c r="U88" s="17">
        <v>0</v>
      </c>
    </row>
    <row r="89" spans="1:21" ht="33.75" customHeight="1">
      <c r="A89" s="10" t="s">
        <v>133</v>
      </c>
      <c r="B89" s="10" t="s">
        <v>134</v>
      </c>
      <c r="C89" s="22">
        <v>200</v>
      </c>
      <c r="D89" s="22">
        <v>5</v>
      </c>
      <c r="E89" s="22">
        <v>5.8</v>
      </c>
      <c r="F89" s="22">
        <v>11.3</v>
      </c>
      <c r="G89" s="22">
        <v>116.9</v>
      </c>
      <c r="H89" s="22">
        <v>0.04</v>
      </c>
      <c r="I89" s="22">
        <v>0.04</v>
      </c>
      <c r="J89" s="22">
        <v>103.29</v>
      </c>
      <c r="K89" s="22">
        <v>0</v>
      </c>
      <c r="L89" s="22">
        <v>6.42</v>
      </c>
      <c r="M89" s="22">
        <v>96.69</v>
      </c>
      <c r="N89" s="22">
        <v>195.41</v>
      </c>
      <c r="O89" s="22">
        <v>25.55</v>
      </c>
      <c r="P89" s="22">
        <v>15.32</v>
      </c>
      <c r="Q89" s="22">
        <v>40.39</v>
      </c>
      <c r="R89" s="22">
        <v>0.5</v>
      </c>
      <c r="S89" s="22">
        <v>15.37</v>
      </c>
      <c r="T89" s="22">
        <v>1.25</v>
      </c>
      <c r="U89" s="22">
        <v>20.68</v>
      </c>
    </row>
    <row r="90" spans="1:21" ht="20.25" customHeight="1">
      <c r="A90" s="10" t="s">
        <v>39</v>
      </c>
      <c r="B90" s="10" t="s">
        <v>40</v>
      </c>
      <c r="C90" s="22">
        <v>150</v>
      </c>
      <c r="D90" s="22">
        <v>5.3</v>
      </c>
      <c r="E90" s="22">
        <v>4.9000000000000004</v>
      </c>
      <c r="F90" s="22">
        <v>32.799999999999997</v>
      </c>
      <c r="G90" s="22">
        <v>196.8</v>
      </c>
      <c r="H90" s="22">
        <v>0.06</v>
      </c>
      <c r="I90" s="22">
        <v>0.02</v>
      </c>
      <c r="J90" s="22">
        <v>18.36</v>
      </c>
      <c r="K90" s="22">
        <v>0.09</v>
      </c>
      <c r="L90" s="22">
        <v>0</v>
      </c>
      <c r="M90" s="22">
        <v>149.04</v>
      </c>
      <c r="N90" s="22">
        <v>53.8</v>
      </c>
      <c r="O90" s="22">
        <v>105.83</v>
      </c>
      <c r="P90" s="22">
        <v>7.19</v>
      </c>
      <c r="Q90" s="22">
        <v>40.700000000000003</v>
      </c>
      <c r="R90" s="22">
        <v>0.73</v>
      </c>
      <c r="S90" s="22">
        <v>20.77</v>
      </c>
      <c r="T90" s="22">
        <v>0.06</v>
      </c>
      <c r="U90" s="22">
        <v>11.92</v>
      </c>
    </row>
    <row r="91" spans="1:21" ht="28.5" customHeight="1">
      <c r="A91" s="4" t="s">
        <v>92</v>
      </c>
      <c r="B91" s="6" t="s">
        <v>93</v>
      </c>
      <c r="C91" s="21">
        <v>100</v>
      </c>
      <c r="D91" s="17">
        <v>8.6</v>
      </c>
      <c r="E91" s="17">
        <v>9.27</v>
      </c>
      <c r="F91" s="17">
        <v>6.5</v>
      </c>
      <c r="G91" s="17">
        <v>202.15</v>
      </c>
      <c r="H91" s="17">
        <v>0</v>
      </c>
      <c r="I91" s="17">
        <v>0</v>
      </c>
      <c r="J91" s="17">
        <v>0.08</v>
      </c>
      <c r="K91" s="17">
        <v>0.01</v>
      </c>
      <c r="L91" s="17">
        <v>0</v>
      </c>
      <c r="M91" s="17">
        <v>0</v>
      </c>
      <c r="N91" s="17">
        <v>0</v>
      </c>
      <c r="O91" s="17">
        <v>7.44</v>
      </c>
      <c r="P91" s="17">
        <v>15.51</v>
      </c>
      <c r="Q91" s="17">
        <v>137.38999999999999</v>
      </c>
      <c r="R91" s="17">
        <v>1.74</v>
      </c>
      <c r="S91" s="17">
        <v>0</v>
      </c>
      <c r="T91" s="17">
        <v>0</v>
      </c>
      <c r="U91" s="17">
        <v>0</v>
      </c>
    </row>
    <row r="92" spans="1:21" ht="19.5" customHeight="1">
      <c r="A92" s="10" t="s">
        <v>43</v>
      </c>
      <c r="B92" s="10" t="s">
        <v>44</v>
      </c>
      <c r="C92" s="22">
        <v>207</v>
      </c>
      <c r="D92" s="22">
        <v>0.2</v>
      </c>
      <c r="E92" s="22">
        <v>0.1</v>
      </c>
      <c r="F92" s="22">
        <v>6.6</v>
      </c>
      <c r="G92" s="22">
        <v>27.9</v>
      </c>
      <c r="H92" s="22">
        <v>0</v>
      </c>
      <c r="I92" s="22">
        <v>0.01</v>
      </c>
      <c r="J92" s="22">
        <v>0.38</v>
      </c>
      <c r="K92" s="22">
        <v>0</v>
      </c>
      <c r="L92" s="22">
        <v>1.1599999999999999</v>
      </c>
      <c r="M92" s="22">
        <v>1.26</v>
      </c>
      <c r="N92" s="22">
        <v>30.23</v>
      </c>
      <c r="O92" s="22">
        <v>67</v>
      </c>
      <c r="P92" s="22">
        <v>4.5599999999999996</v>
      </c>
      <c r="Q92" s="22">
        <v>8.52</v>
      </c>
      <c r="R92" s="22">
        <v>0.77</v>
      </c>
      <c r="S92" s="22">
        <v>0.01</v>
      </c>
      <c r="T92" s="22">
        <v>0.02</v>
      </c>
      <c r="U92" s="22">
        <v>0.7</v>
      </c>
    </row>
    <row r="93" spans="1:21" ht="19.5" customHeight="1">
      <c r="A93" s="10" t="s">
        <v>29</v>
      </c>
      <c r="B93" s="10" t="s">
        <v>31</v>
      </c>
      <c r="C93" s="22">
        <v>20</v>
      </c>
      <c r="D93" s="22">
        <v>1.3</v>
      </c>
      <c r="E93" s="22">
        <v>0.2</v>
      </c>
      <c r="F93" s="22">
        <v>6.7</v>
      </c>
      <c r="G93" s="22">
        <v>34.200000000000003</v>
      </c>
      <c r="H93" s="22">
        <v>0.04</v>
      </c>
      <c r="I93" s="22">
        <v>0.02</v>
      </c>
      <c r="J93" s="22">
        <v>0</v>
      </c>
      <c r="K93" s="22">
        <v>0</v>
      </c>
      <c r="L93" s="22">
        <v>0</v>
      </c>
      <c r="M93" s="22">
        <v>122</v>
      </c>
      <c r="N93" s="22">
        <v>49</v>
      </c>
      <c r="O93" s="22">
        <v>7</v>
      </c>
      <c r="P93" s="22">
        <v>9.4</v>
      </c>
      <c r="Q93" s="22">
        <v>31.6</v>
      </c>
      <c r="R93" s="22">
        <v>0.78</v>
      </c>
      <c r="S93" s="22">
        <v>0</v>
      </c>
      <c r="T93" s="22">
        <v>6.18</v>
      </c>
      <c r="U93" s="22">
        <v>0</v>
      </c>
    </row>
    <row r="94" spans="1:21" ht="19.5" customHeight="1">
      <c r="A94" s="3" t="s">
        <v>29</v>
      </c>
      <c r="B94" s="3" t="s">
        <v>30</v>
      </c>
      <c r="C94" s="17">
        <v>20</v>
      </c>
      <c r="D94" s="17">
        <v>1.52</v>
      </c>
      <c r="E94" s="17">
        <v>0.16</v>
      </c>
      <c r="F94" s="17">
        <v>9.84</v>
      </c>
      <c r="G94" s="17">
        <v>46.9</v>
      </c>
      <c r="H94" s="17">
        <v>0.02</v>
      </c>
      <c r="I94" s="17">
        <v>0.01</v>
      </c>
      <c r="J94" s="17">
        <v>0</v>
      </c>
      <c r="K94" s="17">
        <v>0</v>
      </c>
      <c r="L94" s="17">
        <v>0</v>
      </c>
      <c r="M94" s="17">
        <v>100</v>
      </c>
      <c r="N94" s="17">
        <v>19</v>
      </c>
      <c r="O94" s="17">
        <v>4</v>
      </c>
      <c r="P94" s="17">
        <v>3</v>
      </c>
      <c r="Q94" s="17">
        <v>13</v>
      </c>
      <c r="R94" s="17">
        <v>0.2</v>
      </c>
      <c r="S94" s="17">
        <v>0.64</v>
      </c>
      <c r="T94" s="17">
        <v>1.2</v>
      </c>
      <c r="U94" s="17">
        <v>2.9</v>
      </c>
    </row>
    <row r="95" spans="1:21" ht="19.5" customHeight="1">
      <c r="A95" s="10"/>
      <c r="B95" s="7" t="s">
        <v>100</v>
      </c>
      <c r="C95" s="28">
        <f>C88+C89+C90+C91+C92+C93+C94</f>
        <v>757</v>
      </c>
      <c r="D95" s="28">
        <f t="shared" ref="D95:U95" si="14">D88+D89+D90+D91+D92+D93+D94</f>
        <v>22.819999999999997</v>
      </c>
      <c r="E95" s="28">
        <f t="shared" si="14"/>
        <v>20.53</v>
      </c>
      <c r="F95" s="28">
        <f t="shared" si="14"/>
        <v>78.739999999999995</v>
      </c>
      <c r="G95" s="28">
        <f t="shared" si="14"/>
        <v>648.95000000000005</v>
      </c>
      <c r="H95" s="28">
        <f t="shared" si="14"/>
        <v>0.16</v>
      </c>
      <c r="I95" s="28">
        <f t="shared" si="14"/>
        <v>9.9999999999999992E-2</v>
      </c>
      <c r="J95" s="28">
        <f t="shared" si="14"/>
        <v>122.11</v>
      </c>
      <c r="K95" s="28">
        <f t="shared" si="14"/>
        <v>9.9999999999999992E-2</v>
      </c>
      <c r="L95" s="28">
        <f t="shared" si="14"/>
        <v>9.98</v>
      </c>
      <c r="M95" s="28">
        <f t="shared" si="14"/>
        <v>468.99</v>
      </c>
      <c r="N95" s="28">
        <f t="shared" si="14"/>
        <v>347.44</v>
      </c>
      <c r="O95" s="28">
        <f t="shared" si="14"/>
        <v>238.42000000000002</v>
      </c>
      <c r="P95" s="28">
        <f t="shared" si="14"/>
        <v>66.78</v>
      </c>
      <c r="Q95" s="28">
        <f t="shared" si="14"/>
        <v>295</v>
      </c>
      <c r="R95" s="28">
        <f t="shared" si="14"/>
        <v>5.42</v>
      </c>
      <c r="S95" s="28">
        <f t="shared" si="14"/>
        <v>36.79</v>
      </c>
      <c r="T95" s="28">
        <f t="shared" si="14"/>
        <v>8.7099999999999991</v>
      </c>
      <c r="U95" s="28">
        <f t="shared" si="14"/>
        <v>36.200000000000003</v>
      </c>
    </row>
    <row r="96" spans="1:21" ht="19.5" customHeight="1">
      <c r="A96" s="10"/>
      <c r="B96" s="7" t="s">
        <v>101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</row>
    <row r="97" spans="1:21" ht="19.5" customHeight="1">
      <c r="A97" s="10" t="s">
        <v>29</v>
      </c>
      <c r="B97" s="6" t="s">
        <v>130</v>
      </c>
      <c r="C97" s="22">
        <v>200</v>
      </c>
      <c r="D97" s="22">
        <v>0.6</v>
      </c>
      <c r="E97" s="22">
        <v>0</v>
      </c>
      <c r="F97" s="22">
        <v>33</v>
      </c>
      <c r="G97" s="22">
        <v>134.4</v>
      </c>
      <c r="H97" s="22">
        <v>0.03</v>
      </c>
      <c r="I97" s="22">
        <v>0.06</v>
      </c>
      <c r="J97" s="22">
        <v>60</v>
      </c>
      <c r="K97" s="22">
        <v>0</v>
      </c>
      <c r="L97" s="22">
        <v>5</v>
      </c>
      <c r="M97" s="22">
        <v>9</v>
      </c>
      <c r="N97" s="22">
        <v>252</v>
      </c>
      <c r="O97" s="22">
        <v>9</v>
      </c>
      <c r="P97" s="22">
        <v>21</v>
      </c>
      <c r="Q97" s="22">
        <v>26</v>
      </c>
      <c r="R97" s="22">
        <v>0.3</v>
      </c>
      <c r="S97" s="22">
        <v>0</v>
      </c>
      <c r="T97" s="22">
        <v>0</v>
      </c>
      <c r="U97" s="22">
        <v>0</v>
      </c>
    </row>
    <row r="98" spans="1:21" ht="19.5" customHeight="1">
      <c r="A98" s="10" t="s">
        <v>29</v>
      </c>
      <c r="B98" s="10" t="s">
        <v>68</v>
      </c>
      <c r="C98" s="22">
        <v>30</v>
      </c>
      <c r="D98" s="22">
        <v>3.27</v>
      </c>
      <c r="E98" s="22">
        <v>0.39</v>
      </c>
      <c r="F98" s="22">
        <v>20.64</v>
      </c>
      <c r="G98" s="22">
        <v>99.1</v>
      </c>
      <c r="H98" s="22">
        <v>0.05</v>
      </c>
      <c r="I98" s="22">
        <v>0.02</v>
      </c>
      <c r="J98" s="22">
        <v>0</v>
      </c>
      <c r="K98" s="22">
        <v>0</v>
      </c>
      <c r="L98" s="22">
        <v>0</v>
      </c>
      <c r="M98" s="22">
        <v>137.94</v>
      </c>
      <c r="N98" s="22">
        <v>46.06</v>
      </c>
      <c r="O98" s="22">
        <v>7.92</v>
      </c>
      <c r="P98" s="22">
        <v>12.01</v>
      </c>
      <c r="Q98" s="22">
        <v>31.58</v>
      </c>
      <c r="R98" s="22">
        <v>0.76</v>
      </c>
      <c r="S98" s="22">
        <v>0</v>
      </c>
      <c r="T98" s="22">
        <v>0</v>
      </c>
      <c r="U98" s="22">
        <v>0</v>
      </c>
    </row>
    <row r="99" spans="1:21" ht="19.5" customHeight="1">
      <c r="A99" s="10"/>
      <c r="B99" s="7" t="s">
        <v>103</v>
      </c>
      <c r="C99" s="28">
        <f>C97+C98</f>
        <v>230</v>
      </c>
      <c r="D99" s="28">
        <f t="shared" ref="D99:U99" si="15">D97+D98</f>
        <v>3.87</v>
      </c>
      <c r="E99" s="28">
        <f t="shared" si="15"/>
        <v>0.39</v>
      </c>
      <c r="F99" s="28">
        <f t="shared" si="15"/>
        <v>53.64</v>
      </c>
      <c r="G99" s="28">
        <f t="shared" si="15"/>
        <v>233.5</v>
      </c>
      <c r="H99" s="28">
        <f t="shared" si="15"/>
        <v>0.08</v>
      </c>
      <c r="I99" s="28">
        <f t="shared" si="15"/>
        <v>0.08</v>
      </c>
      <c r="J99" s="28">
        <f t="shared" si="15"/>
        <v>60</v>
      </c>
      <c r="K99" s="28">
        <f t="shared" si="15"/>
        <v>0</v>
      </c>
      <c r="L99" s="28">
        <f t="shared" si="15"/>
        <v>5</v>
      </c>
      <c r="M99" s="28">
        <f t="shared" si="15"/>
        <v>146.94</v>
      </c>
      <c r="N99" s="28">
        <f t="shared" si="15"/>
        <v>298.06</v>
      </c>
      <c r="O99" s="28">
        <f t="shared" si="15"/>
        <v>16.920000000000002</v>
      </c>
      <c r="P99" s="28">
        <f t="shared" si="15"/>
        <v>33.01</v>
      </c>
      <c r="Q99" s="28">
        <f t="shared" si="15"/>
        <v>57.58</v>
      </c>
      <c r="R99" s="28">
        <f t="shared" si="15"/>
        <v>1.06</v>
      </c>
      <c r="S99" s="28">
        <f t="shared" si="15"/>
        <v>0</v>
      </c>
      <c r="T99" s="28">
        <f t="shared" si="15"/>
        <v>0</v>
      </c>
      <c r="U99" s="28">
        <f t="shared" si="15"/>
        <v>0</v>
      </c>
    </row>
    <row r="100" spans="1:21" ht="19.5" customHeight="1">
      <c r="A100" s="10"/>
      <c r="B100" s="7" t="s">
        <v>104</v>
      </c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1:21" ht="19.5" customHeight="1">
      <c r="A101" s="10" t="s">
        <v>34</v>
      </c>
      <c r="B101" s="10" t="s">
        <v>35</v>
      </c>
      <c r="C101" s="73" t="s">
        <v>86</v>
      </c>
      <c r="D101" s="22">
        <v>23.05</v>
      </c>
      <c r="E101" s="22">
        <v>7.74</v>
      </c>
      <c r="F101" s="22">
        <v>19.27</v>
      </c>
      <c r="G101" s="22">
        <v>239</v>
      </c>
      <c r="H101" s="22">
        <v>0.15</v>
      </c>
      <c r="I101" s="22">
        <v>0.12</v>
      </c>
      <c r="J101" s="22">
        <v>285.64</v>
      </c>
      <c r="K101" s="22">
        <v>0</v>
      </c>
      <c r="L101" s="22">
        <v>13</v>
      </c>
      <c r="M101" s="22">
        <v>310</v>
      </c>
      <c r="N101" s="22">
        <v>812</v>
      </c>
      <c r="O101" s="22">
        <v>34</v>
      </c>
      <c r="P101" s="22">
        <v>102</v>
      </c>
      <c r="Q101" s="22">
        <v>213</v>
      </c>
      <c r="R101" s="22">
        <v>2.2999999999999998</v>
      </c>
      <c r="S101" s="22">
        <v>47.26</v>
      </c>
      <c r="T101" s="22">
        <v>18.7</v>
      </c>
      <c r="U101" s="22">
        <v>172</v>
      </c>
    </row>
    <row r="102" spans="1:21" ht="19.5" customHeight="1">
      <c r="A102" s="6" t="s">
        <v>29</v>
      </c>
      <c r="B102" s="6" t="s">
        <v>182</v>
      </c>
      <c r="C102" s="22">
        <v>175</v>
      </c>
      <c r="D102" s="22">
        <v>1.57</v>
      </c>
      <c r="E102" s="22">
        <v>0.35</v>
      </c>
      <c r="F102" s="22">
        <v>14.17</v>
      </c>
      <c r="G102" s="22">
        <v>66.099999999999994</v>
      </c>
      <c r="H102" s="22">
        <v>0.05</v>
      </c>
      <c r="I102" s="22">
        <v>0.04</v>
      </c>
      <c r="J102" s="22">
        <v>8.4</v>
      </c>
      <c r="K102" s="22">
        <v>0</v>
      </c>
      <c r="L102" s="22">
        <v>42</v>
      </c>
      <c r="M102" s="22">
        <v>17</v>
      </c>
      <c r="N102" s="22">
        <v>286</v>
      </c>
      <c r="O102" s="22">
        <v>52</v>
      </c>
      <c r="P102" s="22">
        <v>20</v>
      </c>
      <c r="Q102" s="22">
        <v>35</v>
      </c>
      <c r="R102" s="22">
        <v>0.5</v>
      </c>
      <c r="S102" s="22">
        <v>3.5</v>
      </c>
      <c r="T102" s="22">
        <v>0.8</v>
      </c>
      <c r="U102" s="22">
        <v>29.75</v>
      </c>
    </row>
    <row r="103" spans="1:21" ht="19.5" customHeight="1">
      <c r="A103" s="10" t="s">
        <v>29</v>
      </c>
      <c r="B103" s="10" t="s">
        <v>30</v>
      </c>
      <c r="C103" s="22">
        <v>30</v>
      </c>
      <c r="D103" s="22">
        <v>2.2999999999999998</v>
      </c>
      <c r="E103" s="22">
        <v>0.2</v>
      </c>
      <c r="F103" s="22">
        <v>14.8</v>
      </c>
      <c r="G103" s="22">
        <v>70.3</v>
      </c>
      <c r="H103" s="22">
        <v>0.03</v>
      </c>
      <c r="I103" s="22">
        <v>0.01</v>
      </c>
      <c r="J103" s="22">
        <v>0</v>
      </c>
      <c r="K103" s="22">
        <v>0</v>
      </c>
      <c r="L103" s="22">
        <v>0</v>
      </c>
      <c r="M103" s="22">
        <v>149.69999999999999</v>
      </c>
      <c r="N103" s="22">
        <v>27.9</v>
      </c>
      <c r="O103" s="22">
        <v>6</v>
      </c>
      <c r="P103" s="22">
        <v>4.2</v>
      </c>
      <c r="Q103" s="22">
        <v>19.5</v>
      </c>
      <c r="R103" s="22">
        <v>0.33</v>
      </c>
      <c r="S103" s="22">
        <v>0.96</v>
      </c>
      <c r="T103" s="22">
        <v>1.8</v>
      </c>
      <c r="U103" s="22">
        <v>4.3499999999999996</v>
      </c>
    </row>
    <row r="104" spans="1:21" ht="19.5" customHeight="1">
      <c r="A104" s="10" t="s">
        <v>27</v>
      </c>
      <c r="B104" s="10" t="s">
        <v>28</v>
      </c>
      <c r="C104" s="22">
        <v>200</v>
      </c>
      <c r="D104" s="22">
        <v>1.6</v>
      </c>
      <c r="E104" s="22">
        <v>1.1000000000000001</v>
      </c>
      <c r="F104" s="22">
        <v>8.6</v>
      </c>
      <c r="G104" s="22">
        <v>50.9</v>
      </c>
      <c r="H104" s="22">
        <v>0.01</v>
      </c>
      <c r="I104" s="22">
        <v>7.0000000000000007E-2</v>
      </c>
      <c r="J104" s="22">
        <v>6.9</v>
      </c>
      <c r="K104" s="22">
        <v>0</v>
      </c>
      <c r="L104" s="22">
        <v>0.3</v>
      </c>
      <c r="M104" s="22">
        <v>19.68</v>
      </c>
      <c r="N104" s="22">
        <v>81.349999999999994</v>
      </c>
      <c r="O104" s="22">
        <v>103.48</v>
      </c>
      <c r="P104" s="22">
        <v>9.92</v>
      </c>
      <c r="Q104" s="22">
        <v>46.33</v>
      </c>
      <c r="R104" s="22">
        <v>0.78</v>
      </c>
      <c r="S104" s="22">
        <v>4.5</v>
      </c>
      <c r="T104" s="22">
        <v>0.88</v>
      </c>
      <c r="U104" s="22">
        <v>10</v>
      </c>
    </row>
    <row r="105" spans="1:21" ht="19.5" customHeight="1">
      <c r="A105" s="10"/>
      <c r="B105" s="7" t="s">
        <v>108</v>
      </c>
      <c r="C105" s="28">
        <v>625</v>
      </c>
      <c r="D105" s="28">
        <f t="shared" ref="D105:U105" si="16">D101+D107+D103+D104</f>
        <v>32.75</v>
      </c>
      <c r="E105" s="28">
        <f t="shared" si="16"/>
        <v>14.04</v>
      </c>
      <c r="F105" s="28">
        <f t="shared" si="16"/>
        <v>51.07</v>
      </c>
      <c r="G105" s="28">
        <f t="shared" si="16"/>
        <v>462</v>
      </c>
      <c r="H105" s="28">
        <f t="shared" si="16"/>
        <v>0.22</v>
      </c>
      <c r="I105" s="28">
        <f t="shared" si="16"/>
        <v>0.41</v>
      </c>
      <c r="J105" s="28">
        <f t="shared" si="16"/>
        <v>318.93999999999994</v>
      </c>
      <c r="K105" s="28">
        <f t="shared" si="16"/>
        <v>0</v>
      </c>
      <c r="L105" s="28">
        <f t="shared" si="16"/>
        <v>13.3</v>
      </c>
      <c r="M105" s="28">
        <f t="shared" si="16"/>
        <v>555.38</v>
      </c>
      <c r="N105" s="28">
        <f t="shared" si="16"/>
        <v>1163.25</v>
      </c>
      <c r="O105" s="28">
        <f t="shared" si="16"/>
        <v>361.48</v>
      </c>
      <c r="P105" s="28">
        <f t="shared" si="16"/>
        <v>140.11999999999998</v>
      </c>
      <c r="Q105" s="28">
        <f t="shared" si="16"/>
        <v>438.83</v>
      </c>
      <c r="R105" s="28">
        <f t="shared" si="16"/>
        <v>3.6100000000000003</v>
      </c>
      <c r="S105" s="28">
        <f t="shared" si="16"/>
        <v>70.719999999999985</v>
      </c>
      <c r="T105" s="28">
        <f t="shared" si="16"/>
        <v>23.18</v>
      </c>
      <c r="U105" s="28">
        <f t="shared" si="16"/>
        <v>226.35</v>
      </c>
    </row>
    <row r="106" spans="1:21" ht="19.5" customHeight="1">
      <c r="A106" s="10"/>
      <c r="B106" s="7" t="s">
        <v>154</v>
      </c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1:21" ht="19.5" customHeight="1">
      <c r="A107" s="10" t="s">
        <v>29</v>
      </c>
      <c r="B107" s="10" t="s">
        <v>107</v>
      </c>
      <c r="C107" s="22">
        <v>200</v>
      </c>
      <c r="D107" s="22">
        <v>5.8</v>
      </c>
      <c r="E107" s="22">
        <v>5</v>
      </c>
      <c r="F107" s="22">
        <v>8.4</v>
      </c>
      <c r="G107" s="22">
        <v>101.8</v>
      </c>
      <c r="H107" s="22">
        <v>0.03</v>
      </c>
      <c r="I107" s="22">
        <v>0.21</v>
      </c>
      <c r="J107" s="22">
        <v>26.4</v>
      </c>
      <c r="K107" s="22">
        <v>0</v>
      </c>
      <c r="L107" s="22">
        <v>0</v>
      </c>
      <c r="M107" s="22">
        <v>76</v>
      </c>
      <c r="N107" s="22">
        <v>242</v>
      </c>
      <c r="O107" s="22">
        <v>218</v>
      </c>
      <c r="P107" s="22">
        <v>24</v>
      </c>
      <c r="Q107" s="22">
        <v>160</v>
      </c>
      <c r="R107" s="22">
        <v>0.2</v>
      </c>
      <c r="S107" s="22">
        <v>18</v>
      </c>
      <c r="T107" s="22">
        <v>1.8</v>
      </c>
      <c r="U107" s="22">
        <v>40</v>
      </c>
    </row>
    <row r="108" spans="1:21" ht="19.5" customHeight="1">
      <c r="A108" s="7"/>
      <c r="B108" s="7" t="s">
        <v>153</v>
      </c>
      <c r="C108" s="28">
        <f>C107</f>
        <v>200</v>
      </c>
      <c r="D108" s="28">
        <f t="shared" ref="D108:U108" si="17">D107</f>
        <v>5.8</v>
      </c>
      <c r="E108" s="28">
        <f t="shared" si="17"/>
        <v>5</v>
      </c>
      <c r="F108" s="28">
        <f t="shared" si="17"/>
        <v>8.4</v>
      </c>
      <c r="G108" s="28">
        <f t="shared" si="17"/>
        <v>101.8</v>
      </c>
      <c r="H108" s="28">
        <f t="shared" si="17"/>
        <v>0.03</v>
      </c>
      <c r="I108" s="28">
        <f t="shared" si="17"/>
        <v>0.21</v>
      </c>
      <c r="J108" s="28">
        <f t="shared" si="17"/>
        <v>26.4</v>
      </c>
      <c r="K108" s="28">
        <f t="shared" si="17"/>
        <v>0</v>
      </c>
      <c r="L108" s="28">
        <f t="shared" si="17"/>
        <v>0</v>
      </c>
      <c r="M108" s="28">
        <f t="shared" si="17"/>
        <v>76</v>
      </c>
      <c r="N108" s="28">
        <f t="shared" si="17"/>
        <v>242</v>
      </c>
      <c r="O108" s="28">
        <f t="shared" si="17"/>
        <v>218</v>
      </c>
      <c r="P108" s="28">
        <f t="shared" si="17"/>
        <v>24</v>
      </c>
      <c r="Q108" s="28">
        <f t="shared" si="17"/>
        <v>160</v>
      </c>
      <c r="R108" s="28">
        <f t="shared" si="17"/>
        <v>0.2</v>
      </c>
      <c r="S108" s="28">
        <f t="shared" si="17"/>
        <v>18</v>
      </c>
      <c r="T108" s="28">
        <f t="shared" si="17"/>
        <v>1.8</v>
      </c>
      <c r="U108" s="28">
        <f t="shared" si="17"/>
        <v>40</v>
      </c>
    </row>
    <row r="109" spans="1:21" ht="19.5" customHeight="1">
      <c r="A109" s="10"/>
      <c r="B109" s="12" t="s">
        <v>33</v>
      </c>
      <c r="C109" s="29">
        <f>C86+C95+C99+C105+C108</f>
        <v>2212</v>
      </c>
      <c r="D109" s="29">
        <f t="shared" ref="D109:U109" si="18">D86+D95+D99+D105+D108</f>
        <v>73.52</v>
      </c>
      <c r="E109" s="29">
        <f t="shared" si="18"/>
        <v>54.410000000000004</v>
      </c>
      <c r="F109" s="29">
        <f t="shared" si="18"/>
        <v>252.17999999999998</v>
      </c>
      <c r="G109" s="29">
        <f t="shared" si="18"/>
        <v>1850.45</v>
      </c>
      <c r="H109" s="29">
        <f t="shared" si="18"/>
        <v>0.6100000000000001</v>
      </c>
      <c r="I109" s="29">
        <f t="shared" si="18"/>
        <v>0.95</v>
      </c>
      <c r="J109" s="29">
        <f t="shared" si="18"/>
        <v>600.58999999999992</v>
      </c>
      <c r="K109" s="29">
        <f t="shared" si="18"/>
        <v>0.33</v>
      </c>
      <c r="L109" s="29">
        <f t="shared" si="18"/>
        <v>28.73</v>
      </c>
      <c r="M109" s="29">
        <f t="shared" si="18"/>
        <v>1654.87</v>
      </c>
      <c r="N109" s="29">
        <f t="shared" si="18"/>
        <v>2239.92</v>
      </c>
      <c r="O109" s="29">
        <f t="shared" si="18"/>
        <v>1078.1000000000001</v>
      </c>
      <c r="P109" s="29">
        <f t="shared" si="18"/>
        <v>294.89999999999998</v>
      </c>
      <c r="Q109" s="29">
        <f t="shared" si="18"/>
        <v>1144.24</v>
      </c>
      <c r="R109" s="29">
        <f t="shared" si="18"/>
        <v>11.350000000000001</v>
      </c>
      <c r="S109" s="29">
        <f t="shared" si="18"/>
        <v>163.89999999999998</v>
      </c>
      <c r="T109" s="29">
        <f t="shared" si="18"/>
        <v>48.16</v>
      </c>
      <c r="U109" s="29">
        <f t="shared" si="18"/>
        <v>353.88</v>
      </c>
    </row>
    <row r="110" spans="1:21" ht="19.5" customHeight="1">
      <c r="A110" s="13"/>
      <c r="B110" s="14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</row>
    <row r="111" spans="1:21" ht="19.5" customHeight="1">
      <c r="A111" s="42" t="s">
        <v>131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</row>
    <row r="112" spans="1:21" ht="19.5" customHeight="1">
      <c r="A112" s="43" t="s">
        <v>0</v>
      </c>
      <c r="B112" s="43" t="s">
        <v>76</v>
      </c>
      <c r="C112" s="70" t="s">
        <v>1</v>
      </c>
      <c r="D112" s="44" t="s">
        <v>77</v>
      </c>
      <c r="E112" s="45"/>
      <c r="F112" s="46"/>
      <c r="G112" s="47" t="s">
        <v>5</v>
      </c>
      <c r="H112" s="71" t="s">
        <v>74</v>
      </c>
      <c r="I112" s="71"/>
      <c r="J112" s="71"/>
      <c r="K112" s="71"/>
      <c r="L112" s="71"/>
      <c r="M112" s="71" t="s">
        <v>75</v>
      </c>
      <c r="N112" s="71"/>
      <c r="O112" s="71"/>
      <c r="P112" s="71"/>
      <c r="Q112" s="71"/>
      <c r="R112" s="71"/>
      <c r="S112" s="71"/>
      <c r="T112" s="71"/>
      <c r="U112" s="71"/>
    </row>
    <row r="113" spans="1:21" ht="19.5" customHeight="1">
      <c r="A113" s="43"/>
      <c r="B113" s="43"/>
      <c r="C113" s="72"/>
      <c r="D113" s="26" t="s">
        <v>2</v>
      </c>
      <c r="E113" s="26" t="s">
        <v>3</v>
      </c>
      <c r="F113" s="26" t="s">
        <v>4</v>
      </c>
      <c r="G113" s="48"/>
      <c r="H113" s="36" t="s">
        <v>6</v>
      </c>
      <c r="I113" s="36" t="s">
        <v>7</v>
      </c>
      <c r="J113" s="36" t="s">
        <v>8</v>
      </c>
      <c r="K113" s="36" t="s">
        <v>9</v>
      </c>
      <c r="L113" s="36" t="s">
        <v>10</v>
      </c>
      <c r="M113" s="36" t="s">
        <v>11</v>
      </c>
      <c r="N113" s="36" t="s">
        <v>12</v>
      </c>
      <c r="O113" s="36" t="s">
        <v>13</v>
      </c>
      <c r="P113" s="36" t="s">
        <v>14</v>
      </c>
      <c r="Q113" s="36" t="s">
        <v>15</v>
      </c>
      <c r="R113" s="36" t="s">
        <v>16</v>
      </c>
      <c r="S113" s="36" t="s">
        <v>17</v>
      </c>
      <c r="T113" s="36" t="s">
        <v>18</v>
      </c>
      <c r="U113" s="36" t="s">
        <v>19</v>
      </c>
    </row>
    <row r="114" spans="1:21" ht="19.5" customHeight="1">
      <c r="A114" s="7"/>
      <c r="B114" s="7"/>
      <c r="C114" s="36" t="s">
        <v>20</v>
      </c>
      <c r="D114" s="36" t="s">
        <v>20</v>
      </c>
      <c r="E114" s="36" t="s">
        <v>20</v>
      </c>
      <c r="F114" s="36" t="s">
        <v>20</v>
      </c>
      <c r="G114" s="36" t="s">
        <v>21</v>
      </c>
      <c r="H114" s="36" t="s">
        <v>22</v>
      </c>
      <c r="I114" s="36" t="s">
        <v>22</v>
      </c>
      <c r="J114" s="36" t="s">
        <v>23</v>
      </c>
      <c r="K114" s="36" t="s">
        <v>24</v>
      </c>
      <c r="L114" s="36" t="s">
        <v>22</v>
      </c>
      <c r="M114" s="36" t="s">
        <v>22</v>
      </c>
      <c r="N114" s="36" t="s">
        <v>22</v>
      </c>
      <c r="O114" s="36" t="s">
        <v>22</v>
      </c>
      <c r="P114" s="36" t="s">
        <v>22</v>
      </c>
      <c r="Q114" s="36" t="s">
        <v>22</v>
      </c>
      <c r="R114" s="36" t="s">
        <v>22</v>
      </c>
      <c r="S114" s="36" t="s">
        <v>24</v>
      </c>
      <c r="T114" s="36" t="s">
        <v>24</v>
      </c>
      <c r="U114" s="36" t="s">
        <v>24</v>
      </c>
    </row>
    <row r="115" spans="1:21" ht="19.5" customHeight="1">
      <c r="A115" s="10"/>
      <c r="B115" s="7" t="s">
        <v>96</v>
      </c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1:21" ht="30" customHeight="1">
      <c r="A116" s="10" t="s">
        <v>110</v>
      </c>
      <c r="B116" s="10" t="s">
        <v>111</v>
      </c>
      <c r="C116" s="22">
        <v>10</v>
      </c>
      <c r="D116" s="22">
        <v>2.8</v>
      </c>
      <c r="E116" s="22">
        <v>3.5</v>
      </c>
      <c r="F116" s="22">
        <v>0</v>
      </c>
      <c r="G116" s="22">
        <v>43</v>
      </c>
      <c r="H116" s="22">
        <v>0</v>
      </c>
      <c r="I116" s="22">
        <v>0.04</v>
      </c>
      <c r="J116" s="22">
        <v>31.2</v>
      </c>
      <c r="K116" s="22">
        <v>0.12</v>
      </c>
      <c r="L116" s="22">
        <v>0.08</v>
      </c>
      <c r="M116" s="22">
        <v>97.2</v>
      </c>
      <c r="N116" s="22">
        <v>10.56</v>
      </c>
      <c r="O116" s="22">
        <v>105.6</v>
      </c>
      <c r="P116" s="22">
        <v>4.2</v>
      </c>
      <c r="Q116" s="22">
        <v>60</v>
      </c>
      <c r="R116" s="22">
        <v>0.12</v>
      </c>
      <c r="S116" s="22">
        <v>0</v>
      </c>
      <c r="T116" s="22">
        <v>1.74</v>
      </c>
      <c r="U116" s="22">
        <v>0</v>
      </c>
    </row>
    <row r="117" spans="1:21" ht="27" customHeight="1">
      <c r="A117" s="10" t="s">
        <v>69</v>
      </c>
      <c r="B117" s="10" t="s">
        <v>70</v>
      </c>
      <c r="C117" s="22">
        <v>150</v>
      </c>
      <c r="D117" s="22">
        <v>6.1</v>
      </c>
      <c r="E117" s="22">
        <v>6.9</v>
      </c>
      <c r="F117" s="22">
        <v>29</v>
      </c>
      <c r="G117" s="22">
        <v>202.7</v>
      </c>
      <c r="H117" s="22">
        <v>0.1</v>
      </c>
      <c r="I117" s="22">
        <v>0.13</v>
      </c>
      <c r="J117" s="22">
        <v>30.74</v>
      </c>
      <c r="K117" s="22">
        <v>0.1</v>
      </c>
      <c r="L117" s="22">
        <v>0.41</v>
      </c>
      <c r="M117" s="22">
        <v>256.57</v>
      </c>
      <c r="N117" s="22">
        <v>169.91</v>
      </c>
      <c r="O117" s="22">
        <v>113.68</v>
      </c>
      <c r="P117" s="22">
        <v>29.4</v>
      </c>
      <c r="Q117" s="22">
        <v>154.74</v>
      </c>
      <c r="R117" s="22">
        <v>1.64</v>
      </c>
      <c r="S117" s="22">
        <v>37.159999999999997</v>
      </c>
      <c r="T117" s="22">
        <v>24.8</v>
      </c>
      <c r="U117" s="22">
        <v>16.11</v>
      </c>
    </row>
    <row r="118" spans="1:21" ht="19.5" customHeight="1">
      <c r="A118" s="10" t="s">
        <v>47</v>
      </c>
      <c r="B118" s="10" t="s">
        <v>48</v>
      </c>
      <c r="C118" s="22">
        <v>200</v>
      </c>
      <c r="D118" s="22">
        <v>0.2</v>
      </c>
      <c r="E118" s="22">
        <v>0</v>
      </c>
      <c r="F118" s="22">
        <v>6.4</v>
      </c>
      <c r="G118" s="22">
        <v>26.8</v>
      </c>
      <c r="H118" s="22">
        <v>0</v>
      </c>
      <c r="I118" s="22">
        <v>0.01</v>
      </c>
      <c r="J118" s="22">
        <v>0.3</v>
      </c>
      <c r="K118" s="22">
        <v>0</v>
      </c>
      <c r="L118" s="22">
        <v>0.04</v>
      </c>
      <c r="M118" s="22">
        <v>0.68</v>
      </c>
      <c r="N118" s="22">
        <v>20.76</v>
      </c>
      <c r="O118" s="22">
        <v>66.08</v>
      </c>
      <c r="P118" s="22">
        <v>3.83</v>
      </c>
      <c r="Q118" s="22">
        <v>7.18</v>
      </c>
      <c r="R118" s="22">
        <v>0.73</v>
      </c>
      <c r="S118" s="22">
        <v>0</v>
      </c>
      <c r="T118" s="22">
        <v>0</v>
      </c>
      <c r="U118" s="22">
        <v>0</v>
      </c>
    </row>
    <row r="119" spans="1:21" ht="19.5" customHeight="1">
      <c r="A119" s="10" t="s">
        <v>29</v>
      </c>
      <c r="B119" s="10" t="s">
        <v>30</v>
      </c>
      <c r="C119" s="22">
        <v>40</v>
      </c>
      <c r="D119" s="22">
        <v>2.2999999999999998</v>
      </c>
      <c r="E119" s="22">
        <v>0.2</v>
      </c>
      <c r="F119" s="22">
        <v>14.8</v>
      </c>
      <c r="G119" s="22">
        <v>70.3</v>
      </c>
      <c r="H119" s="22">
        <v>0.03</v>
      </c>
      <c r="I119" s="22">
        <v>0.01</v>
      </c>
      <c r="J119" s="22">
        <v>0</v>
      </c>
      <c r="K119" s="22">
        <v>0</v>
      </c>
      <c r="L119" s="22">
        <v>0</v>
      </c>
      <c r="M119" s="22">
        <v>149.69999999999999</v>
      </c>
      <c r="N119" s="22">
        <v>27.9</v>
      </c>
      <c r="O119" s="22">
        <v>6</v>
      </c>
      <c r="P119" s="22">
        <v>4.2</v>
      </c>
      <c r="Q119" s="22">
        <v>19.5</v>
      </c>
      <c r="R119" s="22">
        <v>0.33</v>
      </c>
      <c r="S119" s="22">
        <v>0.96</v>
      </c>
      <c r="T119" s="22">
        <v>1.8</v>
      </c>
      <c r="U119" s="22">
        <v>4.3499999999999996</v>
      </c>
    </row>
    <row r="120" spans="1:21" ht="19.5" customHeight="1">
      <c r="A120" s="10"/>
      <c r="B120" s="7" t="s">
        <v>32</v>
      </c>
      <c r="C120" s="28">
        <f>C116+C117+C118+C119</f>
        <v>400</v>
      </c>
      <c r="D120" s="28">
        <f t="shared" ref="D120:U120" si="19">D116+D117+D118+D119</f>
        <v>11.399999999999999</v>
      </c>
      <c r="E120" s="28">
        <f t="shared" si="19"/>
        <v>10.6</v>
      </c>
      <c r="F120" s="28">
        <f t="shared" si="19"/>
        <v>50.2</v>
      </c>
      <c r="G120" s="28">
        <f t="shared" si="19"/>
        <v>342.8</v>
      </c>
      <c r="H120" s="28">
        <f t="shared" si="19"/>
        <v>0.13</v>
      </c>
      <c r="I120" s="28">
        <f t="shared" si="19"/>
        <v>0.19000000000000003</v>
      </c>
      <c r="J120" s="28">
        <f t="shared" si="19"/>
        <v>62.239999999999995</v>
      </c>
      <c r="K120" s="28">
        <f t="shared" si="19"/>
        <v>0.22</v>
      </c>
      <c r="L120" s="28">
        <f t="shared" si="19"/>
        <v>0.53</v>
      </c>
      <c r="M120" s="28">
        <f t="shared" si="19"/>
        <v>504.15</v>
      </c>
      <c r="N120" s="28">
        <f t="shared" si="19"/>
        <v>229.13</v>
      </c>
      <c r="O120" s="28">
        <f t="shared" si="19"/>
        <v>291.36</v>
      </c>
      <c r="P120" s="28">
        <f t="shared" si="19"/>
        <v>41.63</v>
      </c>
      <c r="Q120" s="28">
        <f t="shared" si="19"/>
        <v>241.42000000000002</v>
      </c>
      <c r="R120" s="28">
        <f t="shared" si="19"/>
        <v>2.82</v>
      </c>
      <c r="S120" s="28">
        <f t="shared" si="19"/>
        <v>38.119999999999997</v>
      </c>
      <c r="T120" s="28">
        <f t="shared" si="19"/>
        <v>28.34</v>
      </c>
      <c r="U120" s="28">
        <f t="shared" si="19"/>
        <v>20.46</v>
      </c>
    </row>
    <row r="121" spans="1:21" ht="18.75" customHeight="1">
      <c r="A121" s="10"/>
      <c r="B121" s="7" t="s">
        <v>99</v>
      </c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</row>
    <row r="122" spans="1:21" ht="23.25" customHeight="1">
      <c r="A122" s="4" t="s">
        <v>194</v>
      </c>
      <c r="B122" s="4" t="s">
        <v>195</v>
      </c>
      <c r="C122" s="17">
        <v>60</v>
      </c>
      <c r="D122" s="17">
        <v>0.8</v>
      </c>
      <c r="E122" s="17">
        <v>0.1</v>
      </c>
      <c r="F122" s="17">
        <v>4.0999999999999996</v>
      </c>
      <c r="G122" s="17">
        <v>21</v>
      </c>
      <c r="H122" s="17">
        <v>0</v>
      </c>
      <c r="I122" s="17">
        <v>0</v>
      </c>
      <c r="J122" s="17">
        <v>1.5</v>
      </c>
      <c r="K122" s="17">
        <v>0</v>
      </c>
      <c r="L122" s="17">
        <v>3</v>
      </c>
      <c r="M122" s="17">
        <v>0</v>
      </c>
      <c r="N122" s="17">
        <v>0</v>
      </c>
      <c r="O122" s="17">
        <v>30.6</v>
      </c>
      <c r="P122" s="17">
        <v>22.8</v>
      </c>
      <c r="Q122" s="17">
        <v>33</v>
      </c>
      <c r="R122" s="17">
        <v>0.6</v>
      </c>
      <c r="S122" s="17">
        <v>0</v>
      </c>
      <c r="T122" s="17">
        <v>0</v>
      </c>
      <c r="U122" s="17">
        <v>0</v>
      </c>
    </row>
    <row r="123" spans="1:21" ht="27.75" customHeight="1">
      <c r="A123" s="10" t="s">
        <v>128</v>
      </c>
      <c r="B123" s="10" t="s">
        <v>129</v>
      </c>
      <c r="C123" s="22">
        <v>200</v>
      </c>
      <c r="D123" s="22">
        <v>4.5999999999999996</v>
      </c>
      <c r="E123" s="22">
        <v>3.3</v>
      </c>
      <c r="F123" s="22">
        <v>11.4</v>
      </c>
      <c r="G123" s="22">
        <v>93.6</v>
      </c>
      <c r="H123" s="22">
        <v>0.05</v>
      </c>
      <c r="I123" s="22">
        <v>0.04</v>
      </c>
      <c r="J123" s="22">
        <v>101.43</v>
      </c>
      <c r="K123" s="22">
        <v>0.05</v>
      </c>
      <c r="L123" s="22">
        <v>3.69</v>
      </c>
      <c r="M123" s="22">
        <v>58.01</v>
      </c>
      <c r="N123" s="22">
        <v>222.12</v>
      </c>
      <c r="O123" s="22">
        <v>13.28</v>
      </c>
      <c r="P123" s="22">
        <v>12.74</v>
      </c>
      <c r="Q123" s="22">
        <v>35.97</v>
      </c>
      <c r="R123" s="22">
        <v>0.54</v>
      </c>
      <c r="S123" s="22">
        <v>10.28</v>
      </c>
      <c r="T123" s="22">
        <v>0.94</v>
      </c>
      <c r="U123" s="22">
        <v>21.22</v>
      </c>
    </row>
    <row r="124" spans="1:21" ht="24" customHeight="1">
      <c r="A124" s="10" t="s">
        <v>45</v>
      </c>
      <c r="B124" s="10" t="s">
        <v>46</v>
      </c>
      <c r="C124" s="22">
        <v>150</v>
      </c>
      <c r="D124" s="22">
        <v>3.1</v>
      </c>
      <c r="E124" s="22">
        <v>5.3</v>
      </c>
      <c r="F124" s="22">
        <v>19.8</v>
      </c>
      <c r="G124" s="22">
        <v>139.4</v>
      </c>
      <c r="H124" s="22">
        <v>0.12</v>
      </c>
      <c r="I124" s="22">
        <v>0.11</v>
      </c>
      <c r="J124" s="22">
        <v>23.8</v>
      </c>
      <c r="K124" s="22">
        <v>0.09</v>
      </c>
      <c r="L124" s="22">
        <v>10.199999999999999</v>
      </c>
      <c r="M124" s="22">
        <v>161.78</v>
      </c>
      <c r="N124" s="22">
        <v>624.83000000000004</v>
      </c>
      <c r="O124" s="22">
        <v>39.49</v>
      </c>
      <c r="P124" s="22">
        <v>28.23</v>
      </c>
      <c r="Q124" s="22">
        <v>84.47</v>
      </c>
      <c r="R124" s="22">
        <v>1.03</v>
      </c>
      <c r="S124" s="22">
        <v>28.46</v>
      </c>
      <c r="T124" s="22">
        <v>0.78</v>
      </c>
      <c r="U124" s="22">
        <v>42.79</v>
      </c>
    </row>
    <row r="125" spans="1:21" ht="25.5" customHeight="1">
      <c r="A125" s="4" t="s">
        <v>166</v>
      </c>
      <c r="B125" s="4" t="s">
        <v>167</v>
      </c>
      <c r="C125" s="21" t="s">
        <v>168</v>
      </c>
      <c r="D125" s="17">
        <v>8.65</v>
      </c>
      <c r="E125" s="17">
        <v>6.67</v>
      </c>
      <c r="F125" s="17">
        <v>3.9</v>
      </c>
      <c r="G125" s="17">
        <v>145</v>
      </c>
      <c r="H125" s="17">
        <v>0.1</v>
      </c>
      <c r="I125" s="17">
        <v>0</v>
      </c>
      <c r="J125" s="17">
        <v>0</v>
      </c>
      <c r="K125" s="17">
        <v>0</v>
      </c>
      <c r="L125" s="17">
        <v>1.5</v>
      </c>
      <c r="M125" s="17">
        <v>0</v>
      </c>
      <c r="N125" s="17">
        <v>0</v>
      </c>
      <c r="O125" s="17">
        <v>26.4</v>
      </c>
      <c r="P125" s="17">
        <v>16.600000000000001</v>
      </c>
      <c r="Q125" s="17">
        <v>115.3</v>
      </c>
      <c r="R125" s="17">
        <v>0.9</v>
      </c>
      <c r="S125" s="17">
        <v>0</v>
      </c>
      <c r="T125" s="17">
        <v>0</v>
      </c>
      <c r="U125" s="17">
        <v>0</v>
      </c>
    </row>
    <row r="126" spans="1:21" ht="29.25" customHeight="1">
      <c r="A126" s="4" t="s">
        <v>183</v>
      </c>
      <c r="B126" s="4" t="s">
        <v>184</v>
      </c>
      <c r="C126" s="17">
        <v>200</v>
      </c>
      <c r="D126" s="17">
        <v>0.23</v>
      </c>
      <c r="E126" s="17">
        <v>0.11</v>
      </c>
      <c r="F126" s="17">
        <v>10.15</v>
      </c>
      <c r="G126" s="17">
        <v>42.5</v>
      </c>
      <c r="H126" s="17">
        <v>0</v>
      </c>
      <c r="I126" s="17">
        <v>0</v>
      </c>
      <c r="J126" s="17">
        <v>2.5299999999999998</v>
      </c>
      <c r="K126" s="17">
        <v>0</v>
      </c>
      <c r="L126" s="17">
        <v>2</v>
      </c>
      <c r="M126" s="17">
        <v>8</v>
      </c>
      <c r="N126" s="17">
        <v>91</v>
      </c>
      <c r="O126" s="17">
        <v>64</v>
      </c>
      <c r="P126" s="17">
        <v>6</v>
      </c>
      <c r="Q126" s="17">
        <v>7</v>
      </c>
      <c r="R126" s="17">
        <v>0.5</v>
      </c>
      <c r="S126" s="17">
        <v>0.82</v>
      </c>
      <c r="T126" s="17">
        <v>0.1</v>
      </c>
      <c r="U126" s="17">
        <v>4.18</v>
      </c>
    </row>
    <row r="127" spans="1:21" ht="19.5" customHeight="1">
      <c r="A127" s="3" t="s">
        <v>29</v>
      </c>
      <c r="B127" s="3" t="s">
        <v>30</v>
      </c>
      <c r="C127" s="17">
        <v>20</v>
      </c>
      <c r="D127" s="17">
        <v>1.52</v>
      </c>
      <c r="E127" s="17">
        <v>0.16</v>
      </c>
      <c r="F127" s="17">
        <v>9.84</v>
      </c>
      <c r="G127" s="17">
        <v>46.9</v>
      </c>
      <c r="H127" s="17">
        <v>0.02</v>
      </c>
      <c r="I127" s="17">
        <v>0.01</v>
      </c>
      <c r="J127" s="17">
        <v>0</v>
      </c>
      <c r="K127" s="17">
        <v>0</v>
      </c>
      <c r="L127" s="17">
        <v>0</v>
      </c>
      <c r="M127" s="17">
        <v>100</v>
      </c>
      <c r="N127" s="17">
        <v>19</v>
      </c>
      <c r="O127" s="17">
        <v>4</v>
      </c>
      <c r="P127" s="17">
        <v>3</v>
      </c>
      <c r="Q127" s="17">
        <v>13</v>
      </c>
      <c r="R127" s="17">
        <v>0.2</v>
      </c>
      <c r="S127" s="17">
        <v>0.64</v>
      </c>
      <c r="T127" s="17">
        <v>1.2</v>
      </c>
      <c r="U127" s="17">
        <v>2.9</v>
      </c>
    </row>
    <row r="128" spans="1:21" ht="19.5" customHeight="1">
      <c r="A128" s="4" t="s">
        <v>29</v>
      </c>
      <c r="B128" s="4" t="s">
        <v>185</v>
      </c>
      <c r="C128" s="17">
        <v>200</v>
      </c>
      <c r="D128" s="17">
        <v>3.6</v>
      </c>
      <c r="E128" s="17">
        <v>1.2</v>
      </c>
      <c r="F128" s="17">
        <v>29.5</v>
      </c>
      <c r="G128" s="17">
        <v>106.8</v>
      </c>
      <c r="H128" s="17">
        <v>7.0000000000000007E-2</v>
      </c>
      <c r="I128" s="17">
        <v>0.1</v>
      </c>
      <c r="J128" s="17">
        <v>28.8</v>
      </c>
      <c r="K128" s="17">
        <v>0</v>
      </c>
      <c r="L128" s="17">
        <v>10</v>
      </c>
      <c r="M128" s="17">
        <v>57</v>
      </c>
      <c r="N128" s="17">
        <v>693</v>
      </c>
      <c r="O128" s="17">
        <v>17</v>
      </c>
      <c r="P128" s="17">
        <v>88</v>
      </c>
      <c r="Q128" s="17">
        <v>58</v>
      </c>
      <c r="R128" s="17">
        <v>1.3</v>
      </c>
      <c r="S128" s="17">
        <v>0.12</v>
      </c>
      <c r="T128" s="17">
        <v>2.1</v>
      </c>
      <c r="U128" s="17">
        <v>5.28</v>
      </c>
    </row>
    <row r="129" spans="1:21" ht="19.5" customHeight="1">
      <c r="A129" s="10"/>
      <c r="B129" s="7" t="s">
        <v>100</v>
      </c>
      <c r="C129" s="28">
        <v>970</v>
      </c>
      <c r="D129" s="28">
        <f>D122+D123+D124+D125+D126+D127+D128</f>
        <v>22.5</v>
      </c>
      <c r="E129" s="28">
        <f>E122+E123+E124+E125+E126+E127+E128</f>
        <v>16.84</v>
      </c>
      <c r="F129" s="28">
        <f t="shared" ref="F129:U129" si="20">F122+F123+F124+F125+F126+F127+F128</f>
        <v>88.69</v>
      </c>
      <c r="G129" s="28">
        <f t="shared" si="20"/>
        <v>595.19999999999993</v>
      </c>
      <c r="H129" s="28">
        <f t="shared" si="20"/>
        <v>0.36000000000000004</v>
      </c>
      <c r="I129" s="28">
        <f t="shared" si="20"/>
        <v>0.26</v>
      </c>
      <c r="J129" s="28">
        <f t="shared" si="20"/>
        <v>158.06</v>
      </c>
      <c r="K129" s="28">
        <f t="shared" si="20"/>
        <v>0.14000000000000001</v>
      </c>
      <c r="L129" s="28">
        <f t="shared" si="20"/>
        <v>30.39</v>
      </c>
      <c r="M129" s="28">
        <f t="shared" si="20"/>
        <v>384.78999999999996</v>
      </c>
      <c r="N129" s="28">
        <f t="shared" si="20"/>
        <v>1649.95</v>
      </c>
      <c r="O129" s="28">
        <f t="shared" si="20"/>
        <v>194.77</v>
      </c>
      <c r="P129" s="28">
        <f t="shared" si="20"/>
        <v>177.37</v>
      </c>
      <c r="Q129" s="28">
        <f t="shared" si="20"/>
        <v>346.74</v>
      </c>
      <c r="R129" s="28">
        <f t="shared" si="20"/>
        <v>5.07</v>
      </c>
      <c r="S129" s="28">
        <f t="shared" si="20"/>
        <v>40.32</v>
      </c>
      <c r="T129" s="28">
        <f t="shared" si="20"/>
        <v>5.12</v>
      </c>
      <c r="U129" s="28">
        <f t="shared" si="20"/>
        <v>76.37</v>
      </c>
    </row>
    <row r="130" spans="1:21" ht="19.5" customHeight="1">
      <c r="A130" s="10"/>
      <c r="B130" s="7" t="s">
        <v>101</v>
      </c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1:21" ht="27" customHeight="1">
      <c r="A131" s="20" t="s">
        <v>29</v>
      </c>
      <c r="B131" s="20" t="s">
        <v>186</v>
      </c>
      <c r="C131" s="22">
        <v>50</v>
      </c>
      <c r="D131" s="17">
        <v>3.85</v>
      </c>
      <c r="E131" s="17">
        <v>1.2</v>
      </c>
      <c r="F131" s="17">
        <v>26.7</v>
      </c>
      <c r="G131" s="17">
        <v>133</v>
      </c>
      <c r="H131" s="17">
        <v>0.06</v>
      </c>
      <c r="I131" s="17">
        <v>0.01</v>
      </c>
      <c r="J131" s="17">
        <v>0</v>
      </c>
      <c r="K131" s="17">
        <v>0</v>
      </c>
      <c r="L131" s="17">
        <v>0</v>
      </c>
      <c r="M131" s="17">
        <v>219</v>
      </c>
      <c r="N131" s="17">
        <v>49</v>
      </c>
      <c r="O131" s="17">
        <v>10</v>
      </c>
      <c r="P131" s="17">
        <v>7</v>
      </c>
      <c r="Q131" s="17">
        <v>34</v>
      </c>
      <c r="R131" s="17">
        <v>0.6</v>
      </c>
      <c r="S131" s="17">
        <v>0</v>
      </c>
      <c r="T131" s="17">
        <v>0</v>
      </c>
      <c r="U131" s="17">
        <v>0</v>
      </c>
    </row>
    <row r="132" spans="1:21" ht="19.5" customHeight="1">
      <c r="A132" s="10" t="s">
        <v>29</v>
      </c>
      <c r="B132" s="10" t="s">
        <v>117</v>
      </c>
      <c r="C132" s="22">
        <v>200</v>
      </c>
      <c r="D132" s="22">
        <v>1</v>
      </c>
      <c r="E132" s="22">
        <v>0.2</v>
      </c>
      <c r="F132" s="22">
        <v>20.2</v>
      </c>
      <c r="G132" s="22">
        <v>86.6</v>
      </c>
      <c r="H132" s="22">
        <v>0.02</v>
      </c>
      <c r="I132" s="22">
        <v>0.02</v>
      </c>
      <c r="J132" s="22">
        <v>0</v>
      </c>
      <c r="K132" s="22">
        <v>0</v>
      </c>
      <c r="L132" s="22">
        <v>4</v>
      </c>
      <c r="M132" s="22">
        <v>12</v>
      </c>
      <c r="N132" s="22">
        <v>240</v>
      </c>
      <c r="O132" s="22">
        <v>14</v>
      </c>
      <c r="P132" s="22">
        <v>8</v>
      </c>
      <c r="Q132" s="22">
        <v>14</v>
      </c>
      <c r="R132" s="22">
        <v>2.8</v>
      </c>
      <c r="S132" s="22">
        <v>0</v>
      </c>
      <c r="T132" s="22">
        <v>0</v>
      </c>
      <c r="U132" s="22">
        <v>0</v>
      </c>
    </row>
    <row r="133" spans="1:21" ht="19.5" customHeight="1">
      <c r="A133" s="10"/>
      <c r="B133" s="7" t="s">
        <v>103</v>
      </c>
      <c r="C133" s="28">
        <f>C131+C132</f>
        <v>250</v>
      </c>
      <c r="D133" s="28">
        <f>D131+D132</f>
        <v>4.8499999999999996</v>
      </c>
      <c r="E133" s="28">
        <f t="shared" ref="E133:U133" si="21">E131+E132</f>
        <v>1.4</v>
      </c>
      <c r="F133" s="28">
        <f t="shared" si="21"/>
        <v>46.9</v>
      </c>
      <c r="G133" s="28">
        <f t="shared" si="21"/>
        <v>219.6</v>
      </c>
      <c r="H133" s="28">
        <f t="shared" si="21"/>
        <v>0.08</v>
      </c>
      <c r="I133" s="28">
        <f t="shared" si="21"/>
        <v>0.03</v>
      </c>
      <c r="J133" s="28">
        <f t="shared" si="21"/>
        <v>0</v>
      </c>
      <c r="K133" s="28">
        <f t="shared" si="21"/>
        <v>0</v>
      </c>
      <c r="L133" s="28">
        <f t="shared" si="21"/>
        <v>4</v>
      </c>
      <c r="M133" s="28">
        <f t="shared" si="21"/>
        <v>231</v>
      </c>
      <c r="N133" s="28">
        <f t="shared" si="21"/>
        <v>289</v>
      </c>
      <c r="O133" s="28">
        <f t="shared" si="21"/>
        <v>24</v>
      </c>
      <c r="P133" s="28">
        <f t="shared" si="21"/>
        <v>15</v>
      </c>
      <c r="Q133" s="28">
        <f t="shared" si="21"/>
        <v>48</v>
      </c>
      <c r="R133" s="28">
        <f t="shared" si="21"/>
        <v>3.4</v>
      </c>
      <c r="S133" s="28">
        <f t="shared" si="21"/>
        <v>0</v>
      </c>
      <c r="T133" s="28">
        <f t="shared" si="21"/>
        <v>0</v>
      </c>
      <c r="U133" s="28">
        <f t="shared" si="21"/>
        <v>0</v>
      </c>
    </row>
    <row r="134" spans="1:21" ht="19.5" customHeight="1">
      <c r="A134" s="10"/>
      <c r="B134" s="7" t="s">
        <v>104</v>
      </c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1:21" ht="19.5" customHeight="1">
      <c r="A135" s="10" t="s">
        <v>49</v>
      </c>
      <c r="B135" s="6" t="s">
        <v>60</v>
      </c>
      <c r="C135" s="22">
        <v>150</v>
      </c>
      <c r="D135" s="22">
        <v>3.6</v>
      </c>
      <c r="E135" s="22">
        <v>4.8</v>
      </c>
      <c r="F135" s="22">
        <v>36.4</v>
      </c>
      <c r="G135" s="22">
        <v>203.5</v>
      </c>
      <c r="H135" s="22">
        <v>0.03</v>
      </c>
      <c r="I135" s="22">
        <v>0.02</v>
      </c>
      <c r="J135" s="22">
        <v>18.36</v>
      </c>
      <c r="K135" s="22">
        <v>0.09</v>
      </c>
      <c r="L135" s="22">
        <v>0</v>
      </c>
      <c r="M135" s="22">
        <v>152.80000000000001</v>
      </c>
      <c r="N135" s="22">
        <v>46.55</v>
      </c>
      <c r="O135" s="22">
        <v>106.65</v>
      </c>
      <c r="P135" s="22">
        <v>23.59</v>
      </c>
      <c r="Q135" s="22">
        <v>72.569999999999993</v>
      </c>
      <c r="R135" s="22">
        <v>0.49</v>
      </c>
      <c r="S135" s="22">
        <v>20.76</v>
      </c>
      <c r="T135" s="22">
        <v>7.24</v>
      </c>
      <c r="U135" s="22">
        <v>27.19</v>
      </c>
    </row>
    <row r="136" spans="1:21" ht="19.5" customHeight="1">
      <c r="A136" s="6" t="s">
        <v>158</v>
      </c>
      <c r="B136" s="6" t="s">
        <v>157</v>
      </c>
      <c r="C136" s="22">
        <v>100</v>
      </c>
      <c r="D136" s="22">
        <v>19.09</v>
      </c>
      <c r="E136" s="22">
        <v>4.32</v>
      </c>
      <c r="F136" s="22">
        <v>13.37</v>
      </c>
      <c r="G136" s="22">
        <v>168.7</v>
      </c>
      <c r="H136" s="22">
        <v>7.0000000000000007E-2</v>
      </c>
      <c r="I136" s="22">
        <v>7.0000000000000007E-2</v>
      </c>
      <c r="J136" s="22">
        <v>6.3</v>
      </c>
      <c r="K136" s="22">
        <v>0</v>
      </c>
      <c r="L136" s="22">
        <v>1</v>
      </c>
      <c r="M136" s="22">
        <v>211</v>
      </c>
      <c r="N136" s="22">
        <v>229</v>
      </c>
      <c r="O136" s="22">
        <v>32</v>
      </c>
      <c r="P136" s="22">
        <v>65</v>
      </c>
      <c r="Q136" s="22">
        <v>143</v>
      </c>
      <c r="R136" s="22">
        <v>1.3</v>
      </c>
      <c r="S136" s="22">
        <v>17.100000000000001</v>
      </c>
      <c r="T136" s="22">
        <v>18.5</v>
      </c>
      <c r="U136" s="22">
        <v>102.31</v>
      </c>
    </row>
    <row r="137" spans="1:21" ht="19.5" customHeight="1">
      <c r="A137" s="10" t="s">
        <v>71</v>
      </c>
      <c r="B137" s="10" t="s">
        <v>72</v>
      </c>
      <c r="C137" s="22">
        <v>200</v>
      </c>
      <c r="D137" s="22">
        <v>0.2</v>
      </c>
      <c r="E137" s="22">
        <v>0</v>
      </c>
      <c r="F137" s="22">
        <v>0.1</v>
      </c>
      <c r="G137" s="22">
        <v>1.4</v>
      </c>
      <c r="H137" s="22">
        <v>0</v>
      </c>
      <c r="I137" s="22">
        <v>0.01</v>
      </c>
      <c r="J137" s="22">
        <v>0.3</v>
      </c>
      <c r="K137" s="22">
        <v>0</v>
      </c>
      <c r="L137" s="22">
        <v>0.04</v>
      </c>
      <c r="M137" s="22">
        <v>0.62</v>
      </c>
      <c r="N137" s="22">
        <v>20.58</v>
      </c>
      <c r="O137" s="22">
        <v>65.959999999999994</v>
      </c>
      <c r="P137" s="22">
        <v>3.83</v>
      </c>
      <c r="Q137" s="22">
        <v>7.18</v>
      </c>
      <c r="R137" s="22">
        <v>0.71</v>
      </c>
      <c r="S137" s="22">
        <v>0</v>
      </c>
      <c r="T137" s="22">
        <v>0</v>
      </c>
      <c r="U137" s="22">
        <v>0</v>
      </c>
    </row>
    <row r="138" spans="1:21" ht="19.5" customHeight="1">
      <c r="A138" s="10" t="s">
        <v>29</v>
      </c>
      <c r="B138" s="10" t="s">
        <v>30</v>
      </c>
      <c r="C138" s="22">
        <v>30</v>
      </c>
      <c r="D138" s="22">
        <v>2.2999999999999998</v>
      </c>
      <c r="E138" s="22">
        <v>0.2</v>
      </c>
      <c r="F138" s="22">
        <v>14.8</v>
      </c>
      <c r="G138" s="22">
        <v>70.3</v>
      </c>
      <c r="H138" s="22">
        <v>0.03</v>
      </c>
      <c r="I138" s="22">
        <v>0.01</v>
      </c>
      <c r="J138" s="22">
        <v>0</v>
      </c>
      <c r="K138" s="22">
        <v>0</v>
      </c>
      <c r="L138" s="22">
        <v>0</v>
      </c>
      <c r="M138" s="22">
        <v>149.69999999999999</v>
      </c>
      <c r="N138" s="22">
        <v>27.9</v>
      </c>
      <c r="O138" s="22">
        <v>6</v>
      </c>
      <c r="P138" s="22">
        <v>4.2</v>
      </c>
      <c r="Q138" s="22">
        <v>19.5</v>
      </c>
      <c r="R138" s="22">
        <v>0.33</v>
      </c>
      <c r="S138" s="22">
        <v>0.96</v>
      </c>
      <c r="T138" s="22">
        <v>1.8</v>
      </c>
      <c r="U138" s="22">
        <v>4.3499999999999996</v>
      </c>
    </row>
    <row r="139" spans="1:21" ht="19.5" customHeight="1">
      <c r="A139" s="10"/>
      <c r="B139" s="7" t="s">
        <v>108</v>
      </c>
      <c r="C139" s="28">
        <f>SUM(C135:C138)</f>
        <v>480</v>
      </c>
      <c r="D139" s="28">
        <f t="shared" ref="D139:U139" si="22">SUM(D135:D138)</f>
        <v>25.19</v>
      </c>
      <c r="E139" s="28">
        <f t="shared" si="22"/>
        <v>9.32</v>
      </c>
      <c r="F139" s="28">
        <f t="shared" si="22"/>
        <v>64.67</v>
      </c>
      <c r="G139" s="28">
        <f t="shared" si="22"/>
        <v>443.9</v>
      </c>
      <c r="H139" s="28">
        <f t="shared" si="22"/>
        <v>0.13</v>
      </c>
      <c r="I139" s="28">
        <f t="shared" si="22"/>
        <v>0.11</v>
      </c>
      <c r="J139" s="28">
        <f t="shared" si="22"/>
        <v>24.96</v>
      </c>
      <c r="K139" s="28">
        <f t="shared" si="22"/>
        <v>0.09</v>
      </c>
      <c r="L139" s="28">
        <f t="shared" si="22"/>
        <v>1.04</v>
      </c>
      <c r="M139" s="28">
        <f t="shared" si="22"/>
        <v>514.12</v>
      </c>
      <c r="N139" s="28">
        <f t="shared" si="22"/>
        <v>324.02999999999997</v>
      </c>
      <c r="O139" s="28">
        <f t="shared" si="22"/>
        <v>210.61</v>
      </c>
      <c r="P139" s="28">
        <f t="shared" si="22"/>
        <v>96.62</v>
      </c>
      <c r="Q139" s="28">
        <f t="shared" si="22"/>
        <v>242.25</v>
      </c>
      <c r="R139" s="28">
        <f t="shared" si="22"/>
        <v>2.83</v>
      </c>
      <c r="S139" s="28">
        <f t="shared" si="22"/>
        <v>38.82</v>
      </c>
      <c r="T139" s="28">
        <f t="shared" si="22"/>
        <v>27.540000000000003</v>
      </c>
      <c r="U139" s="28">
        <f t="shared" si="22"/>
        <v>133.85</v>
      </c>
    </row>
    <row r="140" spans="1:21" ht="19.5" customHeight="1">
      <c r="A140" s="10"/>
      <c r="B140" s="7" t="s">
        <v>152</v>
      </c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</row>
    <row r="141" spans="1:21" ht="19.5" customHeight="1">
      <c r="A141" s="10" t="s">
        <v>29</v>
      </c>
      <c r="B141" s="10" t="s">
        <v>122</v>
      </c>
      <c r="C141" s="22">
        <v>200</v>
      </c>
      <c r="D141" s="22">
        <v>5.8</v>
      </c>
      <c r="E141" s="22">
        <v>5</v>
      </c>
      <c r="F141" s="22">
        <v>8</v>
      </c>
      <c r="G141" s="22">
        <v>100.2</v>
      </c>
      <c r="H141" s="22">
        <v>0.06</v>
      </c>
      <c r="I141" s="22">
        <v>0.27</v>
      </c>
      <c r="J141" s="22">
        <v>26.4</v>
      </c>
      <c r="K141" s="22">
        <v>0</v>
      </c>
      <c r="L141" s="22">
        <v>1</v>
      </c>
      <c r="M141" s="22">
        <v>76</v>
      </c>
      <c r="N141" s="22">
        <v>242</v>
      </c>
      <c r="O141" s="22">
        <v>211</v>
      </c>
      <c r="P141" s="22">
        <v>24</v>
      </c>
      <c r="Q141" s="22">
        <v>157</v>
      </c>
      <c r="R141" s="22">
        <v>0.2</v>
      </c>
      <c r="S141" s="22">
        <v>18</v>
      </c>
      <c r="T141" s="22">
        <v>3.5</v>
      </c>
      <c r="U141" s="22">
        <v>40</v>
      </c>
    </row>
    <row r="142" spans="1:21" ht="19.5" customHeight="1">
      <c r="A142" s="10"/>
      <c r="B142" s="7" t="s">
        <v>153</v>
      </c>
      <c r="C142" s="28">
        <f>C141</f>
        <v>200</v>
      </c>
      <c r="D142" s="28">
        <f t="shared" ref="D142:U142" si="23">D141</f>
        <v>5.8</v>
      </c>
      <c r="E142" s="28">
        <f t="shared" si="23"/>
        <v>5</v>
      </c>
      <c r="F142" s="28">
        <f t="shared" si="23"/>
        <v>8</v>
      </c>
      <c r="G142" s="28">
        <f t="shared" si="23"/>
        <v>100.2</v>
      </c>
      <c r="H142" s="28">
        <f t="shared" si="23"/>
        <v>0.06</v>
      </c>
      <c r="I142" s="28">
        <f t="shared" si="23"/>
        <v>0.27</v>
      </c>
      <c r="J142" s="28">
        <f t="shared" si="23"/>
        <v>26.4</v>
      </c>
      <c r="K142" s="28">
        <f t="shared" si="23"/>
        <v>0</v>
      </c>
      <c r="L142" s="28">
        <f t="shared" si="23"/>
        <v>1</v>
      </c>
      <c r="M142" s="28">
        <f t="shared" si="23"/>
        <v>76</v>
      </c>
      <c r="N142" s="28">
        <f t="shared" si="23"/>
        <v>242</v>
      </c>
      <c r="O142" s="28">
        <f t="shared" si="23"/>
        <v>211</v>
      </c>
      <c r="P142" s="28">
        <f t="shared" si="23"/>
        <v>24</v>
      </c>
      <c r="Q142" s="28">
        <f t="shared" si="23"/>
        <v>157</v>
      </c>
      <c r="R142" s="28">
        <f t="shared" si="23"/>
        <v>0.2</v>
      </c>
      <c r="S142" s="28">
        <f t="shared" si="23"/>
        <v>18</v>
      </c>
      <c r="T142" s="28">
        <f t="shared" si="23"/>
        <v>3.5</v>
      </c>
      <c r="U142" s="28">
        <f t="shared" si="23"/>
        <v>40</v>
      </c>
    </row>
    <row r="143" spans="1:21" ht="19.5" customHeight="1">
      <c r="A143" s="10"/>
      <c r="B143" s="12" t="s">
        <v>33</v>
      </c>
      <c r="C143" s="29">
        <f>C120+C129+C133+C139+C142</f>
        <v>2300</v>
      </c>
      <c r="D143" s="29">
        <f t="shared" ref="D143:U143" si="24">D120+D129+D133+D139+D142</f>
        <v>69.739999999999995</v>
      </c>
      <c r="E143" s="29">
        <f t="shared" si="24"/>
        <v>43.16</v>
      </c>
      <c r="F143" s="29">
        <f t="shared" si="24"/>
        <v>258.45999999999998</v>
      </c>
      <c r="G143" s="29">
        <f t="shared" si="24"/>
        <v>1701.7</v>
      </c>
      <c r="H143" s="29">
        <f t="shared" si="24"/>
        <v>0.76</v>
      </c>
      <c r="I143" s="29">
        <f t="shared" si="24"/>
        <v>0.8600000000000001</v>
      </c>
      <c r="J143" s="29">
        <f t="shared" si="24"/>
        <v>271.66000000000003</v>
      </c>
      <c r="K143" s="29">
        <f t="shared" si="24"/>
        <v>0.44999999999999996</v>
      </c>
      <c r="L143" s="29">
        <f t="shared" si="24"/>
        <v>36.96</v>
      </c>
      <c r="M143" s="29">
        <f t="shared" si="24"/>
        <v>1710.06</v>
      </c>
      <c r="N143" s="29">
        <f t="shared" si="24"/>
        <v>2734.1099999999997</v>
      </c>
      <c r="O143" s="29">
        <f t="shared" si="24"/>
        <v>931.74</v>
      </c>
      <c r="P143" s="29">
        <f t="shared" si="24"/>
        <v>354.62</v>
      </c>
      <c r="Q143" s="29">
        <f t="shared" si="24"/>
        <v>1035.4100000000001</v>
      </c>
      <c r="R143" s="29">
        <f t="shared" si="24"/>
        <v>14.32</v>
      </c>
      <c r="S143" s="29">
        <f t="shared" si="24"/>
        <v>135.26</v>
      </c>
      <c r="T143" s="29">
        <f t="shared" si="24"/>
        <v>64.5</v>
      </c>
      <c r="U143" s="29">
        <f t="shared" si="24"/>
        <v>270.68</v>
      </c>
    </row>
    <row r="144" spans="1:21" ht="19.5" customHeight="1">
      <c r="A144" s="56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</row>
    <row r="145" spans="1:21" ht="19.5" customHeight="1">
      <c r="A145" s="42" t="s">
        <v>135</v>
      </c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</row>
    <row r="146" spans="1:21" ht="19.5" customHeight="1">
      <c r="A146" s="43" t="s">
        <v>0</v>
      </c>
      <c r="B146" s="43" t="s">
        <v>76</v>
      </c>
      <c r="C146" s="70" t="s">
        <v>1</v>
      </c>
      <c r="D146" s="44" t="s">
        <v>77</v>
      </c>
      <c r="E146" s="45"/>
      <c r="F146" s="46"/>
      <c r="G146" s="47" t="s">
        <v>5</v>
      </c>
      <c r="H146" s="71" t="s">
        <v>74</v>
      </c>
      <c r="I146" s="71"/>
      <c r="J146" s="71"/>
      <c r="K146" s="71"/>
      <c r="L146" s="71"/>
      <c r="M146" s="71" t="s">
        <v>75</v>
      </c>
      <c r="N146" s="71"/>
      <c r="O146" s="71"/>
      <c r="P146" s="71"/>
      <c r="Q146" s="71"/>
      <c r="R146" s="71"/>
      <c r="S146" s="71"/>
      <c r="T146" s="71"/>
      <c r="U146" s="71"/>
    </row>
    <row r="147" spans="1:21" ht="19.5" customHeight="1">
      <c r="A147" s="43"/>
      <c r="B147" s="43"/>
      <c r="C147" s="72"/>
      <c r="D147" s="26" t="s">
        <v>2</v>
      </c>
      <c r="E147" s="26" t="s">
        <v>3</v>
      </c>
      <c r="F147" s="26" t="s">
        <v>4</v>
      </c>
      <c r="G147" s="48"/>
      <c r="H147" s="36" t="s">
        <v>6</v>
      </c>
      <c r="I147" s="36" t="s">
        <v>7</v>
      </c>
      <c r="J147" s="36" t="s">
        <v>8</v>
      </c>
      <c r="K147" s="36" t="s">
        <v>9</v>
      </c>
      <c r="L147" s="36" t="s">
        <v>10</v>
      </c>
      <c r="M147" s="36" t="s">
        <v>11</v>
      </c>
      <c r="N147" s="36" t="s">
        <v>12</v>
      </c>
      <c r="O147" s="36" t="s">
        <v>13</v>
      </c>
      <c r="P147" s="36" t="s">
        <v>14</v>
      </c>
      <c r="Q147" s="36" t="s">
        <v>15</v>
      </c>
      <c r="R147" s="36" t="s">
        <v>16</v>
      </c>
      <c r="S147" s="36" t="s">
        <v>17</v>
      </c>
      <c r="T147" s="36" t="s">
        <v>18</v>
      </c>
      <c r="U147" s="36" t="s">
        <v>19</v>
      </c>
    </row>
    <row r="148" spans="1:21" ht="19.5" customHeight="1">
      <c r="A148" s="7"/>
      <c r="B148" s="7"/>
      <c r="C148" s="36" t="s">
        <v>20</v>
      </c>
      <c r="D148" s="36" t="s">
        <v>20</v>
      </c>
      <c r="E148" s="36" t="s">
        <v>20</v>
      </c>
      <c r="F148" s="36" t="s">
        <v>20</v>
      </c>
      <c r="G148" s="36" t="s">
        <v>21</v>
      </c>
      <c r="H148" s="36" t="s">
        <v>22</v>
      </c>
      <c r="I148" s="36" t="s">
        <v>22</v>
      </c>
      <c r="J148" s="36" t="s">
        <v>23</v>
      </c>
      <c r="K148" s="36" t="s">
        <v>24</v>
      </c>
      <c r="L148" s="36" t="s">
        <v>22</v>
      </c>
      <c r="M148" s="36" t="s">
        <v>22</v>
      </c>
      <c r="N148" s="36" t="s">
        <v>22</v>
      </c>
      <c r="O148" s="36" t="s">
        <v>22</v>
      </c>
      <c r="P148" s="36" t="s">
        <v>22</v>
      </c>
      <c r="Q148" s="36" t="s">
        <v>22</v>
      </c>
      <c r="R148" s="36" t="s">
        <v>22</v>
      </c>
      <c r="S148" s="36" t="s">
        <v>24</v>
      </c>
      <c r="T148" s="36" t="s">
        <v>24</v>
      </c>
      <c r="U148" s="36" t="s">
        <v>24</v>
      </c>
    </row>
    <row r="149" spans="1:21" ht="19.5" customHeight="1">
      <c r="A149" s="10"/>
      <c r="B149" s="7" t="s">
        <v>96</v>
      </c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</row>
    <row r="150" spans="1:21" ht="30" customHeight="1">
      <c r="A150" s="10" t="s">
        <v>124</v>
      </c>
      <c r="B150" s="10" t="s">
        <v>125</v>
      </c>
      <c r="C150" s="22">
        <v>10</v>
      </c>
      <c r="D150" s="22">
        <v>0.08</v>
      </c>
      <c r="E150" s="22">
        <v>7.25</v>
      </c>
      <c r="F150" s="22">
        <v>0.13</v>
      </c>
      <c r="G150" s="22">
        <v>66.099999999999994</v>
      </c>
      <c r="H150" s="22">
        <v>0</v>
      </c>
      <c r="I150" s="22">
        <v>0.01</v>
      </c>
      <c r="J150" s="22">
        <v>27</v>
      </c>
      <c r="K150" s="22">
        <v>0.13</v>
      </c>
      <c r="L150" s="22">
        <v>0</v>
      </c>
      <c r="M150" s="22">
        <v>1.1399999999999999</v>
      </c>
      <c r="N150" s="22">
        <v>2.4900000000000002</v>
      </c>
      <c r="O150" s="22">
        <v>2.11</v>
      </c>
      <c r="P150" s="22">
        <v>0</v>
      </c>
      <c r="Q150" s="22">
        <v>2.61</v>
      </c>
      <c r="R150" s="22">
        <v>0.02</v>
      </c>
      <c r="S150" s="22">
        <v>0</v>
      </c>
      <c r="T150" s="22">
        <v>0.1</v>
      </c>
      <c r="U150" s="22">
        <v>0.3</v>
      </c>
    </row>
    <row r="151" spans="1:21" ht="19.5" customHeight="1">
      <c r="A151" s="10" t="s">
        <v>136</v>
      </c>
      <c r="B151" s="10" t="s">
        <v>137</v>
      </c>
      <c r="C151" s="22">
        <v>160</v>
      </c>
      <c r="D151" s="22">
        <v>3.99</v>
      </c>
      <c r="E151" s="22">
        <v>4.72</v>
      </c>
      <c r="F151" s="22">
        <v>19.2</v>
      </c>
      <c r="G151" s="22">
        <v>135.1</v>
      </c>
      <c r="H151" s="22">
        <v>0.06</v>
      </c>
      <c r="I151" s="22">
        <v>0.1</v>
      </c>
      <c r="J151" s="22">
        <v>21.73</v>
      </c>
      <c r="K151" s="22">
        <v>0.05</v>
      </c>
      <c r="L151" s="22">
        <v>0</v>
      </c>
      <c r="M151" s="22">
        <v>268</v>
      </c>
      <c r="N151" s="22">
        <v>125</v>
      </c>
      <c r="O151" s="22">
        <v>110</v>
      </c>
      <c r="P151" s="22">
        <v>21</v>
      </c>
      <c r="Q151" s="22">
        <v>100</v>
      </c>
      <c r="R151" s="22">
        <v>0.4</v>
      </c>
      <c r="S151" s="22">
        <v>39.909999999999997</v>
      </c>
      <c r="T151" s="22">
        <v>3.2</v>
      </c>
      <c r="U151" s="22">
        <v>24.89</v>
      </c>
    </row>
    <row r="152" spans="1:21" ht="19.5" customHeight="1">
      <c r="A152" s="10" t="s">
        <v>36</v>
      </c>
      <c r="B152" s="10" t="s">
        <v>37</v>
      </c>
      <c r="C152" s="22">
        <v>200</v>
      </c>
      <c r="D152" s="22">
        <v>4.7</v>
      </c>
      <c r="E152" s="22">
        <v>3.5</v>
      </c>
      <c r="F152" s="22">
        <v>12.5</v>
      </c>
      <c r="G152" s="22">
        <v>100.4</v>
      </c>
      <c r="H152" s="22">
        <v>0.04</v>
      </c>
      <c r="I152" s="22">
        <v>0.16</v>
      </c>
      <c r="J152" s="22">
        <v>17.25</v>
      </c>
      <c r="K152" s="22">
        <v>0</v>
      </c>
      <c r="L152" s="22">
        <v>0.68</v>
      </c>
      <c r="M152" s="22">
        <v>49.95</v>
      </c>
      <c r="N152" s="22">
        <v>220.33</v>
      </c>
      <c r="O152" s="22">
        <v>167.68</v>
      </c>
      <c r="P152" s="22">
        <v>34.32</v>
      </c>
      <c r="Q152" s="22">
        <v>130.28</v>
      </c>
      <c r="R152" s="22">
        <v>1.0900000000000001</v>
      </c>
      <c r="S152" s="22">
        <v>11.7</v>
      </c>
      <c r="T152" s="22">
        <v>2.29</v>
      </c>
      <c r="U152" s="22">
        <v>38.25</v>
      </c>
    </row>
    <row r="153" spans="1:21" ht="19.5" customHeight="1">
      <c r="A153" s="10" t="s">
        <v>29</v>
      </c>
      <c r="B153" s="10" t="s">
        <v>30</v>
      </c>
      <c r="C153" s="22">
        <v>30</v>
      </c>
      <c r="D153" s="22">
        <v>2.2999999999999998</v>
      </c>
      <c r="E153" s="22">
        <v>0.2</v>
      </c>
      <c r="F153" s="22">
        <v>14.8</v>
      </c>
      <c r="G153" s="22">
        <v>70.3</v>
      </c>
      <c r="H153" s="22">
        <v>0.03</v>
      </c>
      <c r="I153" s="22">
        <v>0.01</v>
      </c>
      <c r="J153" s="22">
        <v>0</v>
      </c>
      <c r="K153" s="22">
        <v>0</v>
      </c>
      <c r="L153" s="22">
        <v>0</v>
      </c>
      <c r="M153" s="22">
        <v>149.69999999999999</v>
      </c>
      <c r="N153" s="22">
        <v>27.9</v>
      </c>
      <c r="O153" s="22">
        <v>6</v>
      </c>
      <c r="P153" s="22">
        <v>4.2</v>
      </c>
      <c r="Q153" s="22">
        <v>19.5</v>
      </c>
      <c r="R153" s="22">
        <v>0.33</v>
      </c>
      <c r="S153" s="22">
        <v>0.96</v>
      </c>
      <c r="T153" s="22">
        <v>1.8</v>
      </c>
      <c r="U153" s="22">
        <v>4.3499999999999996</v>
      </c>
    </row>
    <row r="154" spans="1:21" ht="19.5" customHeight="1">
      <c r="A154" s="10"/>
      <c r="B154" s="7" t="s">
        <v>32</v>
      </c>
      <c r="C154" s="28">
        <f>C150+C151+C152+C153</f>
        <v>400</v>
      </c>
      <c r="D154" s="28">
        <f t="shared" ref="D154:U154" si="25">D150+D151+D152+D153</f>
        <v>11.07</v>
      </c>
      <c r="E154" s="28">
        <f t="shared" si="25"/>
        <v>15.669999999999998</v>
      </c>
      <c r="F154" s="28">
        <f t="shared" si="25"/>
        <v>46.629999999999995</v>
      </c>
      <c r="G154" s="28">
        <f t="shared" si="25"/>
        <v>371.90000000000003</v>
      </c>
      <c r="H154" s="28">
        <f t="shared" si="25"/>
        <v>0.13</v>
      </c>
      <c r="I154" s="28">
        <f t="shared" si="25"/>
        <v>0.28000000000000003</v>
      </c>
      <c r="J154" s="28">
        <f t="shared" si="25"/>
        <v>65.98</v>
      </c>
      <c r="K154" s="28">
        <f t="shared" si="25"/>
        <v>0.18</v>
      </c>
      <c r="L154" s="28">
        <f t="shared" si="25"/>
        <v>0.68</v>
      </c>
      <c r="M154" s="28">
        <f t="shared" si="25"/>
        <v>468.78999999999996</v>
      </c>
      <c r="N154" s="28">
        <f t="shared" si="25"/>
        <v>375.71999999999997</v>
      </c>
      <c r="O154" s="28">
        <f t="shared" si="25"/>
        <v>285.79000000000002</v>
      </c>
      <c r="P154" s="28">
        <f t="shared" si="25"/>
        <v>59.52</v>
      </c>
      <c r="Q154" s="28">
        <f t="shared" si="25"/>
        <v>252.39</v>
      </c>
      <c r="R154" s="28">
        <f t="shared" si="25"/>
        <v>1.8400000000000003</v>
      </c>
      <c r="S154" s="28">
        <f t="shared" si="25"/>
        <v>52.57</v>
      </c>
      <c r="T154" s="28">
        <f t="shared" si="25"/>
        <v>7.39</v>
      </c>
      <c r="U154" s="28">
        <f t="shared" si="25"/>
        <v>67.789999999999992</v>
      </c>
    </row>
    <row r="155" spans="1:21" ht="18.75" customHeight="1">
      <c r="A155" s="10"/>
      <c r="B155" s="7" t="s">
        <v>99</v>
      </c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</row>
    <row r="156" spans="1:21" ht="43.5" customHeight="1">
      <c r="A156" s="4" t="s">
        <v>200</v>
      </c>
      <c r="B156" s="6" t="s">
        <v>201</v>
      </c>
      <c r="C156" s="17">
        <v>60</v>
      </c>
      <c r="D156" s="17">
        <v>1.2</v>
      </c>
      <c r="E156" s="17">
        <v>3.7</v>
      </c>
      <c r="F156" s="17">
        <v>7</v>
      </c>
      <c r="G156" s="17">
        <v>66.900000000000006</v>
      </c>
      <c r="H156" s="17">
        <v>0</v>
      </c>
      <c r="I156" s="17">
        <v>0</v>
      </c>
      <c r="J156" s="17">
        <v>0.4</v>
      </c>
      <c r="K156" s="17">
        <v>0</v>
      </c>
      <c r="L156" s="17">
        <v>4.5</v>
      </c>
      <c r="M156" s="17">
        <v>0</v>
      </c>
      <c r="N156" s="17">
        <v>0</v>
      </c>
      <c r="O156" s="17">
        <v>13.1</v>
      </c>
      <c r="P156" s="17">
        <v>15</v>
      </c>
      <c r="Q156" s="17">
        <v>32.5</v>
      </c>
      <c r="R156" s="17">
        <v>0.6</v>
      </c>
      <c r="S156" s="17">
        <v>0</v>
      </c>
      <c r="T156" s="17">
        <v>0</v>
      </c>
      <c r="U156" s="17">
        <v>0</v>
      </c>
    </row>
    <row r="157" spans="1:21" ht="19.5" customHeight="1">
      <c r="A157" s="10" t="s">
        <v>138</v>
      </c>
      <c r="B157" s="10" t="s">
        <v>139</v>
      </c>
      <c r="C157" s="22">
        <v>200</v>
      </c>
      <c r="D157" s="22">
        <v>6.7</v>
      </c>
      <c r="E157" s="22">
        <v>4.5999999999999996</v>
      </c>
      <c r="F157" s="22">
        <v>16.3</v>
      </c>
      <c r="G157" s="22">
        <v>133.1</v>
      </c>
      <c r="H157" s="22">
        <v>0.14000000000000001</v>
      </c>
      <c r="I157" s="22">
        <v>0.05</v>
      </c>
      <c r="J157" s="22">
        <v>97.19</v>
      </c>
      <c r="K157" s="22">
        <v>0</v>
      </c>
      <c r="L157" s="22">
        <v>4.7699999999999996</v>
      </c>
      <c r="M157" s="22">
        <v>95.82</v>
      </c>
      <c r="N157" s="22">
        <v>382.43</v>
      </c>
      <c r="O157" s="22">
        <v>26.94</v>
      </c>
      <c r="P157" s="22">
        <v>29</v>
      </c>
      <c r="Q157" s="22">
        <v>80.47</v>
      </c>
      <c r="R157" s="22">
        <v>1.48</v>
      </c>
      <c r="S157" s="22">
        <v>15.96</v>
      </c>
      <c r="T157" s="22">
        <v>2.0099999999999998</v>
      </c>
      <c r="U157" s="22">
        <v>28.88</v>
      </c>
    </row>
    <row r="158" spans="1:21" ht="19.5" customHeight="1">
      <c r="A158" s="10" t="s">
        <v>140</v>
      </c>
      <c r="B158" s="6" t="s">
        <v>141</v>
      </c>
      <c r="C158" s="73" t="s">
        <v>64</v>
      </c>
      <c r="D158" s="17">
        <v>11.7</v>
      </c>
      <c r="E158" s="17">
        <v>9.35</v>
      </c>
      <c r="F158" s="17">
        <v>26.58</v>
      </c>
      <c r="G158" s="17">
        <v>234</v>
      </c>
      <c r="H158" s="22">
        <v>7.0000000000000007E-2</v>
      </c>
      <c r="I158" s="22">
        <v>0.12</v>
      </c>
      <c r="J158" s="22">
        <v>261.60000000000002</v>
      </c>
      <c r="K158" s="22">
        <v>0.1</v>
      </c>
      <c r="L158" s="22">
        <v>0.72</v>
      </c>
      <c r="M158" s="22">
        <v>276.68</v>
      </c>
      <c r="N158" s="22">
        <v>267.36</v>
      </c>
      <c r="O158" s="22">
        <v>116.58</v>
      </c>
      <c r="P158" s="22">
        <v>43.81</v>
      </c>
      <c r="Q158" s="22">
        <v>193.2</v>
      </c>
      <c r="R158" s="22">
        <v>2.21</v>
      </c>
      <c r="S158" s="22">
        <v>38.67</v>
      </c>
      <c r="T158" s="22">
        <v>7.35</v>
      </c>
      <c r="U158" s="22">
        <v>81.73</v>
      </c>
    </row>
    <row r="159" spans="1:21" ht="19.5" customHeight="1">
      <c r="A159" s="10" t="s">
        <v>132</v>
      </c>
      <c r="B159" s="6" t="s">
        <v>142</v>
      </c>
      <c r="C159" s="22">
        <v>200</v>
      </c>
      <c r="D159" s="22">
        <v>1</v>
      </c>
      <c r="E159" s="22">
        <v>0.1</v>
      </c>
      <c r="F159" s="22">
        <v>15.6</v>
      </c>
      <c r="G159" s="22">
        <v>66.900000000000006</v>
      </c>
      <c r="H159" s="22">
        <v>0.01</v>
      </c>
      <c r="I159" s="22">
        <v>0.03</v>
      </c>
      <c r="J159" s="22">
        <v>69.959999999999994</v>
      </c>
      <c r="K159" s="22">
        <v>0</v>
      </c>
      <c r="L159" s="22">
        <v>0.32</v>
      </c>
      <c r="M159" s="22">
        <v>2.64</v>
      </c>
      <c r="N159" s="22">
        <v>285.2</v>
      </c>
      <c r="O159" s="22">
        <v>90.5</v>
      </c>
      <c r="P159" s="22">
        <v>18.27</v>
      </c>
      <c r="Q159" s="22">
        <v>25.4</v>
      </c>
      <c r="R159" s="22">
        <v>0.57999999999999996</v>
      </c>
      <c r="S159" s="22">
        <v>0</v>
      </c>
      <c r="T159" s="22">
        <v>0</v>
      </c>
      <c r="U159" s="22">
        <v>0</v>
      </c>
    </row>
    <row r="160" spans="1:21" ht="19.5" customHeight="1">
      <c r="A160" s="3" t="s">
        <v>29</v>
      </c>
      <c r="B160" s="3" t="s">
        <v>30</v>
      </c>
      <c r="C160" s="17">
        <v>20</v>
      </c>
      <c r="D160" s="17">
        <v>1.52</v>
      </c>
      <c r="E160" s="17">
        <v>0.16</v>
      </c>
      <c r="F160" s="17">
        <v>9.84</v>
      </c>
      <c r="G160" s="17">
        <v>46.9</v>
      </c>
      <c r="H160" s="17">
        <v>0.02</v>
      </c>
      <c r="I160" s="17">
        <v>0.01</v>
      </c>
      <c r="J160" s="17">
        <v>0</v>
      </c>
      <c r="K160" s="17">
        <v>0</v>
      </c>
      <c r="L160" s="17">
        <v>0</v>
      </c>
      <c r="M160" s="17">
        <v>100</v>
      </c>
      <c r="N160" s="17">
        <v>19</v>
      </c>
      <c r="O160" s="17">
        <v>4</v>
      </c>
      <c r="P160" s="17">
        <v>3</v>
      </c>
      <c r="Q160" s="17">
        <v>13</v>
      </c>
      <c r="R160" s="17">
        <v>0.2</v>
      </c>
      <c r="S160" s="17">
        <v>0.64</v>
      </c>
      <c r="T160" s="17">
        <v>1.2</v>
      </c>
      <c r="U160" s="17">
        <v>2.9</v>
      </c>
    </row>
    <row r="161" spans="1:21" ht="19.5" customHeight="1">
      <c r="A161" s="10" t="s">
        <v>29</v>
      </c>
      <c r="B161" s="10" t="s">
        <v>31</v>
      </c>
      <c r="C161" s="22">
        <v>20</v>
      </c>
      <c r="D161" s="22">
        <v>1.3</v>
      </c>
      <c r="E161" s="22">
        <v>0.2</v>
      </c>
      <c r="F161" s="22">
        <v>6.7</v>
      </c>
      <c r="G161" s="22">
        <v>34.200000000000003</v>
      </c>
      <c r="H161" s="22">
        <v>0.04</v>
      </c>
      <c r="I161" s="22">
        <v>0.02</v>
      </c>
      <c r="J161" s="22">
        <v>0</v>
      </c>
      <c r="K161" s="22">
        <v>0</v>
      </c>
      <c r="L161" s="22">
        <v>0</v>
      </c>
      <c r="M161" s="22">
        <v>122</v>
      </c>
      <c r="N161" s="22">
        <v>49</v>
      </c>
      <c r="O161" s="22">
        <v>7</v>
      </c>
      <c r="P161" s="22">
        <v>9.4</v>
      </c>
      <c r="Q161" s="22">
        <v>31.6</v>
      </c>
      <c r="R161" s="22">
        <v>0.78</v>
      </c>
      <c r="S161" s="22">
        <v>0</v>
      </c>
      <c r="T161" s="22">
        <v>6.18</v>
      </c>
      <c r="U161" s="22">
        <v>0</v>
      </c>
    </row>
    <row r="162" spans="1:21" ht="19.5" customHeight="1">
      <c r="A162" s="10" t="s">
        <v>57</v>
      </c>
      <c r="B162" s="10" t="s">
        <v>58</v>
      </c>
      <c r="C162" s="22">
        <v>60</v>
      </c>
      <c r="D162" s="22">
        <v>4.7</v>
      </c>
      <c r="E162" s="22">
        <v>4</v>
      </c>
      <c r="F162" s="22">
        <v>30.5</v>
      </c>
      <c r="G162" s="22">
        <v>176.9</v>
      </c>
      <c r="H162" s="22">
        <v>0.06</v>
      </c>
      <c r="I162" s="22">
        <v>0.03</v>
      </c>
      <c r="J162" s="22">
        <v>19.12</v>
      </c>
      <c r="K162" s="22">
        <v>0.14000000000000001</v>
      </c>
      <c r="L162" s="22">
        <v>0</v>
      </c>
      <c r="M162" s="22">
        <v>240.68</v>
      </c>
      <c r="N162" s="22">
        <v>50.54</v>
      </c>
      <c r="O162" s="22">
        <v>17.63</v>
      </c>
      <c r="P162" s="22">
        <v>6.52</v>
      </c>
      <c r="Q162" s="22">
        <v>40.93</v>
      </c>
      <c r="R162" s="22">
        <v>0.56999999999999995</v>
      </c>
      <c r="S162" s="22">
        <v>33.36</v>
      </c>
      <c r="T162" s="22">
        <v>3.15</v>
      </c>
      <c r="U162" s="22">
        <v>11.03</v>
      </c>
    </row>
    <row r="163" spans="1:21" ht="19.5" customHeight="1">
      <c r="A163" s="10"/>
      <c r="B163" s="7" t="s">
        <v>100</v>
      </c>
      <c r="C163" s="28">
        <v>760</v>
      </c>
      <c r="D163" s="28">
        <f>SUM(D156:D162)</f>
        <v>28.12</v>
      </c>
      <c r="E163" s="28">
        <f t="shared" ref="E163:U163" si="26">SUM(E156:E162)</f>
        <v>22.11</v>
      </c>
      <c r="F163" s="28">
        <f t="shared" si="26"/>
        <v>112.52</v>
      </c>
      <c r="G163" s="28">
        <f t="shared" si="26"/>
        <v>758.9</v>
      </c>
      <c r="H163" s="28">
        <f t="shared" si="26"/>
        <v>0.34</v>
      </c>
      <c r="I163" s="28">
        <f t="shared" si="26"/>
        <v>0.26</v>
      </c>
      <c r="J163" s="28">
        <f t="shared" si="26"/>
        <v>448.27000000000004</v>
      </c>
      <c r="K163" s="28">
        <f t="shared" si="26"/>
        <v>0.24000000000000002</v>
      </c>
      <c r="L163" s="28">
        <f t="shared" si="26"/>
        <v>10.31</v>
      </c>
      <c r="M163" s="28">
        <f t="shared" si="26"/>
        <v>837.81999999999994</v>
      </c>
      <c r="N163" s="28">
        <f t="shared" si="26"/>
        <v>1053.53</v>
      </c>
      <c r="O163" s="28">
        <f t="shared" si="26"/>
        <v>275.75</v>
      </c>
      <c r="P163" s="28">
        <f t="shared" si="26"/>
        <v>125</v>
      </c>
      <c r="Q163" s="28">
        <f t="shared" si="26"/>
        <v>417.09999999999997</v>
      </c>
      <c r="R163" s="28">
        <f t="shared" si="26"/>
        <v>6.4200000000000008</v>
      </c>
      <c r="S163" s="28">
        <f t="shared" si="26"/>
        <v>88.63</v>
      </c>
      <c r="T163" s="28">
        <f t="shared" si="26"/>
        <v>19.889999999999997</v>
      </c>
      <c r="U163" s="28">
        <f t="shared" si="26"/>
        <v>124.54</v>
      </c>
    </row>
    <row r="164" spans="1:21" ht="19.5" customHeight="1">
      <c r="A164" s="10"/>
      <c r="B164" s="7" t="s">
        <v>101</v>
      </c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</row>
    <row r="165" spans="1:21" ht="19.5" customHeight="1">
      <c r="A165" s="10" t="s">
        <v>29</v>
      </c>
      <c r="B165" s="6" t="s">
        <v>130</v>
      </c>
      <c r="C165" s="22">
        <v>200</v>
      </c>
      <c r="D165" s="22">
        <v>0.6</v>
      </c>
      <c r="E165" s="22">
        <v>0</v>
      </c>
      <c r="F165" s="22">
        <v>33</v>
      </c>
      <c r="G165" s="22">
        <v>134.4</v>
      </c>
      <c r="H165" s="22">
        <v>0.03</v>
      </c>
      <c r="I165" s="22">
        <v>0.06</v>
      </c>
      <c r="J165" s="22">
        <v>60</v>
      </c>
      <c r="K165" s="22">
        <v>0</v>
      </c>
      <c r="L165" s="22">
        <v>5</v>
      </c>
      <c r="M165" s="22">
        <v>9</v>
      </c>
      <c r="N165" s="22">
        <v>252</v>
      </c>
      <c r="O165" s="22">
        <v>9</v>
      </c>
      <c r="P165" s="22">
        <v>21</v>
      </c>
      <c r="Q165" s="22">
        <v>26</v>
      </c>
      <c r="R165" s="22">
        <v>0.3</v>
      </c>
      <c r="S165" s="22">
        <v>0</v>
      </c>
      <c r="T165" s="22">
        <v>0</v>
      </c>
      <c r="U165" s="22">
        <v>0</v>
      </c>
    </row>
    <row r="166" spans="1:21" ht="19.5" customHeight="1">
      <c r="A166" s="10" t="s">
        <v>29</v>
      </c>
      <c r="B166" s="10" t="s">
        <v>102</v>
      </c>
      <c r="C166" s="22">
        <v>30</v>
      </c>
      <c r="D166" s="22">
        <v>1.8</v>
      </c>
      <c r="E166" s="22">
        <v>1.4</v>
      </c>
      <c r="F166" s="22">
        <v>22.5</v>
      </c>
      <c r="G166" s="22">
        <v>109.8</v>
      </c>
      <c r="H166" s="22">
        <v>0.02</v>
      </c>
      <c r="I166" s="22">
        <v>0.01</v>
      </c>
      <c r="J166" s="22">
        <v>0</v>
      </c>
      <c r="K166" s="22">
        <v>0</v>
      </c>
      <c r="L166" s="22">
        <v>0</v>
      </c>
      <c r="M166" s="22">
        <v>0.6</v>
      </c>
      <c r="N166" s="22">
        <v>21.3</v>
      </c>
      <c r="O166" s="22">
        <v>3.3</v>
      </c>
      <c r="P166" s="22">
        <v>2.7</v>
      </c>
      <c r="Q166" s="22">
        <v>15</v>
      </c>
      <c r="R166" s="22">
        <v>0.24</v>
      </c>
      <c r="S166" s="22">
        <v>0</v>
      </c>
      <c r="T166" s="22">
        <v>0</v>
      </c>
      <c r="U166" s="22">
        <v>0</v>
      </c>
    </row>
    <row r="167" spans="1:21" ht="19.5" customHeight="1">
      <c r="A167" s="10"/>
      <c r="B167" s="7" t="s">
        <v>103</v>
      </c>
      <c r="C167" s="28">
        <f>C165+C166</f>
        <v>230</v>
      </c>
      <c r="D167" s="28">
        <f t="shared" ref="D167:U167" si="27">D165+D166</f>
        <v>2.4</v>
      </c>
      <c r="E167" s="28">
        <f t="shared" si="27"/>
        <v>1.4</v>
      </c>
      <c r="F167" s="28">
        <f t="shared" si="27"/>
        <v>55.5</v>
      </c>
      <c r="G167" s="28">
        <f t="shared" si="27"/>
        <v>244.2</v>
      </c>
      <c r="H167" s="28">
        <f t="shared" si="27"/>
        <v>0.05</v>
      </c>
      <c r="I167" s="28">
        <f t="shared" si="27"/>
        <v>6.9999999999999993E-2</v>
      </c>
      <c r="J167" s="28">
        <f t="shared" si="27"/>
        <v>60</v>
      </c>
      <c r="K167" s="28">
        <f t="shared" si="27"/>
        <v>0</v>
      </c>
      <c r="L167" s="28">
        <f t="shared" si="27"/>
        <v>5</v>
      </c>
      <c r="M167" s="28">
        <f t="shared" si="27"/>
        <v>9.6</v>
      </c>
      <c r="N167" s="28">
        <f t="shared" si="27"/>
        <v>273.3</v>
      </c>
      <c r="O167" s="28">
        <f t="shared" si="27"/>
        <v>12.3</v>
      </c>
      <c r="P167" s="28">
        <f t="shared" si="27"/>
        <v>23.7</v>
      </c>
      <c r="Q167" s="28">
        <f t="shared" si="27"/>
        <v>41</v>
      </c>
      <c r="R167" s="28">
        <f t="shared" si="27"/>
        <v>0.54</v>
      </c>
      <c r="S167" s="28">
        <f t="shared" si="27"/>
        <v>0</v>
      </c>
      <c r="T167" s="28">
        <f t="shared" si="27"/>
        <v>0</v>
      </c>
      <c r="U167" s="28">
        <f t="shared" si="27"/>
        <v>0</v>
      </c>
    </row>
    <row r="168" spans="1:21" ht="19.5" customHeight="1">
      <c r="A168" s="10"/>
      <c r="B168" s="7" t="s">
        <v>104</v>
      </c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</row>
    <row r="169" spans="1:21" ht="33" customHeight="1">
      <c r="A169" s="6" t="s">
        <v>188</v>
      </c>
      <c r="B169" s="6" t="s">
        <v>187</v>
      </c>
      <c r="C169" s="22">
        <v>200</v>
      </c>
      <c r="D169" s="22">
        <v>10.34</v>
      </c>
      <c r="E169" s="22">
        <v>12.175000000000001</v>
      </c>
      <c r="F169" s="22">
        <v>20.34</v>
      </c>
      <c r="G169" s="22">
        <v>237</v>
      </c>
      <c r="H169" s="22">
        <v>0.159</v>
      </c>
      <c r="I169" s="22">
        <v>0</v>
      </c>
      <c r="J169" s="22">
        <v>0.18</v>
      </c>
      <c r="K169" s="22">
        <v>0</v>
      </c>
      <c r="L169" s="22">
        <v>0.49099999999999999</v>
      </c>
      <c r="M169" s="22">
        <v>0</v>
      </c>
      <c r="N169" s="22">
        <v>0</v>
      </c>
      <c r="O169" s="22">
        <v>79.453000000000003</v>
      </c>
      <c r="P169" s="22">
        <v>10.579000000000001</v>
      </c>
      <c r="Q169" s="22">
        <v>239.018</v>
      </c>
      <c r="R169" s="22">
        <v>0.01</v>
      </c>
      <c r="S169" s="22">
        <v>0</v>
      </c>
      <c r="T169" s="22">
        <v>0</v>
      </c>
      <c r="U169" s="22">
        <v>0</v>
      </c>
    </row>
    <row r="170" spans="1:21" ht="19.5" customHeight="1">
      <c r="A170" s="10" t="s">
        <v>47</v>
      </c>
      <c r="B170" s="10" t="s">
        <v>48</v>
      </c>
      <c r="C170" s="22">
        <v>200</v>
      </c>
      <c r="D170" s="22">
        <v>0.2</v>
      </c>
      <c r="E170" s="22">
        <v>0</v>
      </c>
      <c r="F170" s="22">
        <v>6.4</v>
      </c>
      <c r="G170" s="22">
        <v>26.8</v>
      </c>
      <c r="H170" s="22">
        <v>0</v>
      </c>
      <c r="I170" s="22">
        <v>0.01</v>
      </c>
      <c r="J170" s="22">
        <v>0.3</v>
      </c>
      <c r="K170" s="22">
        <v>0</v>
      </c>
      <c r="L170" s="22">
        <v>0.04</v>
      </c>
      <c r="M170" s="22">
        <v>0.68</v>
      </c>
      <c r="N170" s="22">
        <v>20.76</v>
      </c>
      <c r="O170" s="22">
        <v>66.08</v>
      </c>
      <c r="P170" s="22">
        <v>3.83</v>
      </c>
      <c r="Q170" s="22">
        <v>7.18</v>
      </c>
      <c r="R170" s="22">
        <v>0.73</v>
      </c>
      <c r="S170" s="22">
        <v>0</v>
      </c>
      <c r="T170" s="22">
        <v>0</v>
      </c>
      <c r="U170" s="22">
        <v>0</v>
      </c>
    </row>
    <row r="171" spans="1:21" ht="19.5" customHeight="1">
      <c r="A171" s="10" t="s">
        <v>29</v>
      </c>
      <c r="B171" s="10" t="s">
        <v>30</v>
      </c>
      <c r="C171" s="22">
        <v>30</v>
      </c>
      <c r="D171" s="22">
        <v>2.2999999999999998</v>
      </c>
      <c r="E171" s="22">
        <v>0.2</v>
      </c>
      <c r="F171" s="22">
        <v>14.8</v>
      </c>
      <c r="G171" s="22">
        <v>70.3</v>
      </c>
      <c r="H171" s="22">
        <v>0.03</v>
      </c>
      <c r="I171" s="22">
        <v>0.01</v>
      </c>
      <c r="J171" s="22">
        <v>0</v>
      </c>
      <c r="K171" s="22">
        <v>0</v>
      </c>
      <c r="L171" s="22">
        <v>0</v>
      </c>
      <c r="M171" s="22">
        <v>149.69999999999999</v>
      </c>
      <c r="N171" s="22">
        <v>27.9</v>
      </c>
      <c r="O171" s="22">
        <v>6</v>
      </c>
      <c r="P171" s="22">
        <v>4.2</v>
      </c>
      <c r="Q171" s="22">
        <v>19.5</v>
      </c>
      <c r="R171" s="22">
        <v>0.33</v>
      </c>
      <c r="S171" s="22">
        <v>0.96</v>
      </c>
      <c r="T171" s="22">
        <v>1.8</v>
      </c>
      <c r="U171" s="22">
        <v>4.3499999999999996</v>
      </c>
    </row>
    <row r="172" spans="1:21" ht="19.5" customHeight="1">
      <c r="A172" s="10" t="s">
        <v>29</v>
      </c>
      <c r="B172" s="10" t="s">
        <v>31</v>
      </c>
      <c r="C172" s="22">
        <v>20</v>
      </c>
      <c r="D172" s="22">
        <v>1.3</v>
      </c>
      <c r="E172" s="22">
        <v>0.2</v>
      </c>
      <c r="F172" s="22">
        <v>6.7</v>
      </c>
      <c r="G172" s="22">
        <v>34.200000000000003</v>
      </c>
      <c r="H172" s="22">
        <v>0.04</v>
      </c>
      <c r="I172" s="22">
        <v>0.02</v>
      </c>
      <c r="J172" s="22">
        <v>0</v>
      </c>
      <c r="K172" s="22">
        <v>0</v>
      </c>
      <c r="L172" s="22">
        <v>0</v>
      </c>
      <c r="M172" s="22">
        <v>122</v>
      </c>
      <c r="N172" s="22">
        <v>49</v>
      </c>
      <c r="O172" s="22">
        <v>7</v>
      </c>
      <c r="P172" s="22">
        <v>9.4</v>
      </c>
      <c r="Q172" s="22">
        <v>31.6</v>
      </c>
      <c r="R172" s="22">
        <v>0.78</v>
      </c>
      <c r="S172" s="22">
        <v>0</v>
      </c>
      <c r="T172" s="22">
        <v>6.18</v>
      </c>
      <c r="U172" s="22">
        <v>0</v>
      </c>
    </row>
    <row r="173" spans="1:21" ht="19.5" customHeight="1">
      <c r="A173" s="10"/>
      <c r="B173" s="7" t="s">
        <v>108</v>
      </c>
      <c r="C173" s="28">
        <f>C169+C170+C171+C172</f>
        <v>450</v>
      </c>
      <c r="D173" s="28">
        <f t="shared" ref="D173:U173" si="28">D169+D170+D171+D172</f>
        <v>14.14</v>
      </c>
      <c r="E173" s="28">
        <f t="shared" si="28"/>
        <v>12.574999999999999</v>
      </c>
      <c r="F173" s="28">
        <f t="shared" si="28"/>
        <v>48.240000000000009</v>
      </c>
      <c r="G173" s="28">
        <f t="shared" si="28"/>
        <v>368.3</v>
      </c>
      <c r="H173" s="28">
        <f t="shared" si="28"/>
        <v>0.22900000000000001</v>
      </c>
      <c r="I173" s="28">
        <f t="shared" si="28"/>
        <v>0.04</v>
      </c>
      <c r="J173" s="28">
        <f t="shared" si="28"/>
        <v>0.48</v>
      </c>
      <c r="K173" s="28">
        <f t="shared" si="28"/>
        <v>0</v>
      </c>
      <c r="L173" s="28">
        <f t="shared" si="28"/>
        <v>0.53100000000000003</v>
      </c>
      <c r="M173" s="28">
        <f t="shared" si="28"/>
        <v>272.38</v>
      </c>
      <c r="N173" s="28">
        <f t="shared" si="28"/>
        <v>97.66</v>
      </c>
      <c r="O173" s="28">
        <f t="shared" si="28"/>
        <v>158.53300000000002</v>
      </c>
      <c r="P173" s="28">
        <f t="shared" si="28"/>
        <v>28.009</v>
      </c>
      <c r="Q173" s="28">
        <f t="shared" si="28"/>
        <v>297.298</v>
      </c>
      <c r="R173" s="28">
        <f t="shared" si="28"/>
        <v>1.85</v>
      </c>
      <c r="S173" s="28">
        <f t="shared" si="28"/>
        <v>0.96</v>
      </c>
      <c r="T173" s="28">
        <f t="shared" si="28"/>
        <v>7.9799999999999995</v>
      </c>
      <c r="U173" s="28">
        <f t="shared" si="28"/>
        <v>4.3499999999999996</v>
      </c>
    </row>
    <row r="174" spans="1:21" ht="19.5" customHeight="1">
      <c r="A174" s="10"/>
      <c r="B174" s="7" t="s">
        <v>154</v>
      </c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</row>
    <row r="175" spans="1:21" ht="19.5" customHeight="1">
      <c r="A175" s="10" t="s">
        <v>29</v>
      </c>
      <c r="B175" s="10" t="s">
        <v>107</v>
      </c>
      <c r="C175" s="22">
        <v>200</v>
      </c>
      <c r="D175" s="22">
        <v>5.8</v>
      </c>
      <c r="E175" s="22">
        <v>5</v>
      </c>
      <c r="F175" s="22">
        <v>8.4</v>
      </c>
      <c r="G175" s="22">
        <v>101.8</v>
      </c>
      <c r="H175" s="22">
        <v>0.03</v>
      </c>
      <c r="I175" s="22">
        <v>0.21</v>
      </c>
      <c r="J175" s="22">
        <v>26.4</v>
      </c>
      <c r="K175" s="22">
        <v>0</v>
      </c>
      <c r="L175" s="22">
        <v>0</v>
      </c>
      <c r="M175" s="22">
        <v>76</v>
      </c>
      <c r="N175" s="22">
        <v>242</v>
      </c>
      <c r="O175" s="22">
        <v>218</v>
      </c>
      <c r="P175" s="22">
        <v>24</v>
      </c>
      <c r="Q175" s="22">
        <v>160</v>
      </c>
      <c r="R175" s="22">
        <v>0.2</v>
      </c>
      <c r="S175" s="22">
        <v>18</v>
      </c>
      <c r="T175" s="22">
        <v>1.8</v>
      </c>
      <c r="U175" s="22">
        <v>40</v>
      </c>
    </row>
    <row r="176" spans="1:21" ht="19.5" customHeight="1">
      <c r="A176" s="7"/>
      <c r="B176" s="7" t="s">
        <v>153</v>
      </c>
      <c r="C176" s="28">
        <f>C175</f>
        <v>200</v>
      </c>
      <c r="D176" s="28">
        <f t="shared" ref="D176:U176" si="29">D175</f>
        <v>5.8</v>
      </c>
      <c r="E176" s="28">
        <f t="shared" si="29"/>
        <v>5</v>
      </c>
      <c r="F176" s="28">
        <f t="shared" si="29"/>
        <v>8.4</v>
      </c>
      <c r="G176" s="28">
        <f t="shared" si="29"/>
        <v>101.8</v>
      </c>
      <c r="H176" s="28">
        <f t="shared" si="29"/>
        <v>0.03</v>
      </c>
      <c r="I176" s="28">
        <f t="shared" si="29"/>
        <v>0.21</v>
      </c>
      <c r="J176" s="28">
        <f t="shared" si="29"/>
        <v>26.4</v>
      </c>
      <c r="K176" s="28">
        <f t="shared" si="29"/>
        <v>0</v>
      </c>
      <c r="L176" s="28">
        <f t="shared" si="29"/>
        <v>0</v>
      </c>
      <c r="M176" s="28">
        <f t="shared" si="29"/>
        <v>76</v>
      </c>
      <c r="N176" s="28">
        <f t="shared" si="29"/>
        <v>242</v>
      </c>
      <c r="O176" s="28">
        <f t="shared" si="29"/>
        <v>218</v>
      </c>
      <c r="P176" s="28">
        <f t="shared" si="29"/>
        <v>24</v>
      </c>
      <c r="Q176" s="28">
        <f t="shared" si="29"/>
        <v>160</v>
      </c>
      <c r="R176" s="28">
        <f t="shared" si="29"/>
        <v>0.2</v>
      </c>
      <c r="S176" s="28">
        <f t="shared" si="29"/>
        <v>18</v>
      </c>
      <c r="T176" s="28">
        <f t="shared" si="29"/>
        <v>1.8</v>
      </c>
      <c r="U176" s="28">
        <f t="shared" si="29"/>
        <v>40</v>
      </c>
    </row>
    <row r="177" spans="1:21" ht="19.5" customHeight="1">
      <c r="A177" s="10"/>
      <c r="B177" s="12" t="s">
        <v>33</v>
      </c>
      <c r="C177" s="29">
        <f t="shared" ref="C177:U177" si="30">C154+C163+C167+C173+C176</f>
        <v>2040</v>
      </c>
      <c r="D177" s="29">
        <f t="shared" si="30"/>
        <v>61.529999999999994</v>
      </c>
      <c r="E177" s="29">
        <f t="shared" si="30"/>
        <v>56.754999999999995</v>
      </c>
      <c r="F177" s="29">
        <f t="shared" si="30"/>
        <v>271.28999999999996</v>
      </c>
      <c r="G177" s="29">
        <f t="shared" si="30"/>
        <v>1845.1</v>
      </c>
      <c r="H177" s="29">
        <f t="shared" si="30"/>
        <v>0.77900000000000003</v>
      </c>
      <c r="I177" s="29">
        <f t="shared" si="30"/>
        <v>0.86</v>
      </c>
      <c r="J177" s="29">
        <f t="shared" si="30"/>
        <v>601.13</v>
      </c>
      <c r="K177" s="29">
        <f t="shared" si="30"/>
        <v>0.42000000000000004</v>
      </c>
      <c r="L177" s="29">
        <f t="shared" si="30"/>
        <v>16.521000000000001</v>
      </c>
      <c r="M177" s="29">
        <f t="shared" si="30"/>
        <v>1664.5899999999997</v>
      </c>
      <c r="N177" s="29">
        <f t="shared" si="30"/>
        <v>2042.21</v>
      </c>
      <c r="O177" s="29">
        <f t="shared" si="30"/>
        <v>950.37299999999993</v>
      </c>
      <c r="P177" s="29">
        <f t="shared" si="30"/>
        <v>260.22899999999998</v>
      </c>
      <c r="Q177" s="29">
        <f t="shared" si="30"/>
        <v>1167.788</v>
      </c>
      <c r="R177" s="29">
        <f t="shared" si="30"/>
        <v>10.85</v>
      </c>
      <c r="S177" s="29">
        <f t="shared" si="30"/>
        <v>160.16</v>
      </c>
      <c r="T177" s="29">
        <f t="shared" si="30"/>
        <v>37.059999999999995</v>
      </c>
      <c r="U177" s="29">
        <f t="shared" si="30"/>
        <v>236.67999999999998</v>
      </c>
    </row>
    <row r="178" spans="1:21" ht="19.5" customHeight="1">
      <c r="A178" s="13"/>
      <c r="B178" s="14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</row>
    <row r="179" spans="1:21" ht="19.5" customHeight="1">
      <c r="A179" s="42" t="s">
        <v>170</v>
      </c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</row>
    <row r="180" spans="1:21" ht="19.5" customHeight="1">
      <c r="A180" s="43" t="s">
        <v>0</v>
      </c>
      <c r="B180" s="43" t="s">
        <v>76</v>
      </c>
      <c r="C180" s="70" t="s">
        <v>1</v>
      </c>
      <c r="D180" s="44" t="s">
        <v>77</v>
      </c>
      <c r="E180" s="45"/>
      <c r="F180" s="46"/>
      <c r="G180" s="47" t="s">
        <v>5</v>
      </c>
      <c r="H180" s="71" t="s">
        <v>74</v>
      </c>
      <c r="I180" s="71"/>
      <c r="J180" s="71"/>
      <c r="K180" s="71"/>
      <c r="L180" s="71"/>
      <c r="M180" s="71" t="s">
        <v>75</v>
      </c>
      <c r="N180" s="71"/>
      <c r="O180" s="71"/>
      <c r="P180" s="71"/>
      <c r="Q180" s="71"/>
      <c r="R180" s="71"/>
      <c r="S180" s="71"/>
      <c r="T180" s="71"/>
      <c r="U180" s="71"/>
    </row>
    <row r="181" spans="1:21" ht="19.5" customHeight="1">
      <c r="A181" s="43"/>
      <c r="B181" s="43"/>
      <c r="C181" s="72"/>
      <c r="D181" s="26" t="s">
        <v>2</v>
      </c>
      <c r="E181" s="26" t="s">
        <v>3</v>
      </c>
      <c r="F181" s="26" t="s">
        <v>4</v>
      </c>
      <c r="G181" s="48"/>
      <c r="H181" s="36" t="s">
        <v>6</v>
      </c>
      <c r="I181" s="36" t="s">
        <v>7</v>
      </c>
      <c r="J181" s="36" t="s">
        <v>8</v>
      </c>
      <c r="K181" s="36" t="s">
        <v>9</v>
      </c>
      <c r="L181" s="36" t="s">
        <v>10</v>
      </c>
      <c r="M181" s="36" t="s">
        <v>11</v>
      </c>
      <c r="N181" s="36" t="s">
        <v>12</v>
      </c>
      <c r="O181" s="36" t="s">
        <v>13</v>
      </c>
      <c r="P181" s="36" t="s">
        <v>14</v>
      </c>
      <c r="Q181" s="36" t="s">
        <v>15</v>
      </c>
      <c r="R181" s="36" t="s">
        <v>16</v>
      </c>
      <c r="S181" s="36" t="s">
        <v>17</v>
      </c>
      <c r="T181" s="36" t="s">
        <v>18</v>
      </c>
      <c r="U181" s="36" t="s">
        <v>19</v>
      </c>
    </row>
    <row r="182" spans="1:21" ht="19.5" customHeight="1">
      <c r="A182" s="7"/>
      <c r="B182" s="7"/>
      <c r="C182" s="36" t="s">
        <v>20</v>
      </c>
      <c r="D182" s="36" t="s">
        <v>20</v>
      </c>
      <c r="E182" s="36" t="s">
        <v>20</v>
      </c>
      <c r="F182" s="36" t="s">
        <v>20</v>
      </c>
      <c r="G182" s="36" t="s">
        <v>21</v>
      </c>
      <c r="H182" s="36" t="s">
        <v>22</v>
      </c>
      <c r="I182" s="36" t="s">
        <v>22</v>
      </c>
      <c r="J182" s="36" t="s">
        <v>23</v>
      </c>
      <c r="K182" s="36" t="s">
        <v>24</v>
      </c>
      <c r="L182" s="36" t="s">
        <v>22</v>
      </c>
      <c r="M182" s="36" t="s">
        <v>22</v>
      </c>
      <c r="N182" s="36" t="s">
        <v>22</v>
      </c>
      <c r="O182" s="36" t="s">
        <v>22</v>
      </c>
      <c r="P182" s="36" t="s">
        <v>22</v>
      </c>
      <c r="Q182" s="36" t="s">
        <v>22</v>
      </c>
      <c r="R182" s="36" t="s">
        <v>22</v>
      </c>
      <c r="S182" s="36" t="s">
        <v>24</v>
      </c>
      <c r="T182" s="36" t="s">
        <v>24</v>
      </c>
      <c r="U182" s="36" t="s">
        <v>24</v>
      </c>
    </row>
    <row r="183" spans="1:21" ht="19.5" customHeight="1">
      <c r="A183" s="10"/>
      <c r="B183" s="7" t="s">
        <v>96</v>
      </c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</row>
    <row r="184" spans="1:21" ht="30" customHeight="1">
      <c r="A184" s="10" t="s">
        <v>124</v>
      </c>
      <c r="B184" s="10" t="s">
        <v>125</v>
      </c>
      <c r="C184" s="22">
        <v>10</v>
      </c>
      <c r="D184" s="22">
        <v>0.08</v>
      </c>
      <c r="E184" s="22">
        <v>7.25</v>
      </c>
      <c r="F184" s="22">
        <v>0.13</v>
      </c>
      <c r="G184" s="22">
        <v>66.099999999999994</v>
      </c>
      <c r="H184" s="22">
        <v>0</v>
      </c>
      <c r="I184" s="22">
        <v>0.01</v>
      </c>
      <c r="J184" s="22">
        <v>27</v>
      </c>
      <c r="K184" s="22">
        <v>0.13</v>
      </c>
      <c r="L184" s="22">
        <v>0</v>
      </c>
      <c r="M184" s="22">
        <v>1.1399999999999999</v>
      </c>
      <c r="N184" s="22">
        <v>2.4900000000000002</v>
      </c>
      <c r="O184" s="22">
        <v>2.11</v>
      </c>
      <c r="P184" s="22">
        <v>0</v>
      </c>
      <c r="Q184" s="22">
        <v>2.61</v>
      </c>
      <c r="R184" s="22">
        <v>0.02</v>
      </c>
      <c r="S184" s="22">
        <v>0</v>
      </c>
      <c r="T184" s="22">
        <v>0.1</v>
      </c>
      <c r="U184" s="22">
        <v>0.3</v>
      </c>
    </row>
    <row r="185" spans="1:21" ht="30.75" customHeight="1">
      <c r="A185" s="10" t="s">
        <v>112</v>
      </c>
      <c r="B185" s="10" t="s">
        <v>113</v>
      </c>
      <c r="C185" s="22">
        <v>150</v>
      </c>
      <c r="D185" s="22">
        <v>5.0999999999999996</v>
      </c>
      <c r="E185" s="22">
        <v>5.6</v>
      </c>
      <c r="F185" s="22">
        <v>18.5</v>
      </c>
      <c r="G185" s="22">
        <v>144.5</v>
      </c>
      <c r="H185" s="22">
        <v>0.11</v>
      </c>
      <c r="I185" s="22">
        <v>0.13</v>
      </c>
      <c r="J185" s="22">
        <v>21.81</v>
      </c>
      <c r="K185" s="22">
        <v>0.05</v>
      </c>
      <c r="L185" s="22">
        <v>0.46</v>
      </c>
      <c r="M185" s="22">
        <v>260.87</v>
      </c>
      <c r="N185" s="22">
        <v>177.7</v>
      </c>
      <c r="O185" s="22">
        <v>123.12</v>
      </c>
      <c r="P185" s="22">
        <v>34.24</v>
      </c>
      <c r="Q185" s="22">
        <v>140.9</v>
      </c>
      <c r="R185" s="22">
        <v>0.89</v>
      </c>
      <c r="S185" s="22">
        <v>39</v>
      </c>
      <c r="T185" s="22">
        <v>7.47</v>
      </c>
      <c r="U185" s="22">
        <v>37.21</v>
      </c>
    </row>
    <row r="186" spans="1:21" ht="19.5" customHeight="1">
      <c r="A186" s="10" t="s">
        <v>27</v>
      </c>
      <c r="B186" s="10" t="s">
        <v>28</v>
      </c>
      <c r="C186" s="22">
        <v>200</v>
      </c>
      <c r="D186" s="22">
        <v>1.6</v>
      </c>
      <c r="E186" s="22">
        <v>1.1000000000000001</v>
      </c>
      <c r="F186" s="22">
        <v>8.6</v>
      </c>
      <c r="G186" s="22">
        <v>50.9</v>
      </c>
      <c r="H186" s="22">
        <v>0.01</v>
      </c>
      <c r="I186" s="22">
        <v>7.0000000000000007E-2</v>
      </c>
      <c r="J186" s="22">
        <v>6.9</v>
      </c>
      <c r="K186" s="22">
        <v>0</v>
      </c>
      <c r="L186" s="22">
        <v>0.3</v>
      </c>
      <c r="M186" s="22">
        <v>19.68</v>
      </c>
      <c r="N186" s="22">
        <v>81.349999999999994</v>
      </c>
      <c r="O186" s="22">
        <v>103.48</v>
      </c>
      <c r="P186" s="22">
        <v>9.92</v>
      </c>
      <c r="Q186" s="22">
        <v>46.33</v>
      </c>
      <c r="R186" s="22">
        <v>0.78</v>
      </c>
      <c r="S186" s="22">
        <v>4.5</v>
      </c>
      <c r="T186" s="22">
        <v>0.88</v>
      </c>
      <c r="U186" s="22">
        <v>10</v>
      </c>
    </row>
    <row r="187" spans="1:21" ht="19.5" customHeight="1">
      <c r="A187" s="10" t="s">
        <v>29</v>
      </c>
      <c r="B187" s="10" t="s">
        <v>30</v>
      </c>
      <c r="C187" s="22">
        <v>30</v>
      </c>
      <c r="D187" s="22">
        <v>2.2999999999999998</v>
      </c>
      <c r="E187" s="22">
        <v>0.2</v>
      </c>
      <c r="F187" s="22">
        <v>14.8</v>
      </c>
      <c r="G187" s="22">
        <v>70.3</v>
      </c>
      <c r="H187" s="22">
        <v>0.03</v>
      </c>
      <c r="I187" s="22">
        <v>0.01</v>
      </c>
      <c r="J187" s="22">
        <v>0</v>
      </c>
      <c r="K187" s="22">
        <v>0</v>
      </c>
      <c r="L187" s="22">
        <v>0</v>
      </c>
      <c r="M187" s="22">
        <v>149.69999999999999</v>
      </c>
      <c r="N187" s="22">
        <v>27.9</v>
      </c>
      <c r="O187" s="22">
        <v>6</v>
      </c>
      <c r="P187" s="22">
        <v>4.2</v>
      </c>
      <c r="Q187" s="22">
        <v>19.5</v>
      </c>
      <c r="R187" s="22">
        <v>0.33</v>
      </c>
      <c r="S187" s="22">
        <v>0.96</v>
      </c>
      <c r="T187" s="22">
        <v>1.8</v>
      </c>
      <c r="U187" s="22">
        <v>4.3499999999999996</v>
      </c>
    </row>
    <row r="188" spans="1:21" ht="19.5" customHeight="1">
      <c r="A188" s="10"/>
      <c r="B188" s="7" t="s">
        <v>32</v>
      </c>
      <c r="C188" s="28">
        <f>C184+C185+C186+C187</f>
        <v>390</v>
      </c>
      <c r="D188" s="28">
        <f t="shared" ref="D188:U188" si="31">D184+D185+D186+D187</f>
        <v>9.0799999999999983</v>
      </c>
      <c r="E188" s="28">
        <f t="shared" si="31"/>
        <v>14.149999999999999</v>
      </c>
      <c r="F188" s="28">
        <f t="shared" si="31"/>
        <v>42.03</v>
      </c>
      <c r="G188" s="28">
        <f t="shared" si="31"/>
        <v>331.8</v>
      </c>
      <c r="H188" s="28">
        <f t="shared" si="31"/>
        <v>0.15</v>
      </c>
      <c r="I188" s="28">
        <f t="shared" si="31"/>
        <v>0.22000000000000003</v>
      </c>
      <c r="J188" s="28">
        <f t="shared" si="31"/>
        <v>55.71</v>
      </c>
      <c r="K188" s="28">
        <f t="shared" si="31"/>
        <v>0.18</v>
      </c>
      <c r="L188" s="28">
        <f t="shared" si="31"/>
        <v>0.76</v>
      </c>
      <c r="M188" s="28">
        <f t="shared" si="31"/>
        <v>431.39</v>
      </c>
      <c r="N188" s="28">
        <f t="shared" si="31"/>
        <v>289.43999999999994</v>
      </c>
      <c r="O188" s="28">
        <f t="shared" si="31"/>
        <v>234.71</v>
      </c>
      <c r="P188" s="28">
        <f t="shared" si="31"/>
        <v>48.360000000000007</v>
      </c>
      <c r="Q188" s="28">
        <f t="shared" si="31"/>
        <v>209.34000000000003</v>
      </c>
      <c r="R188" s="28">
        <f t="shared" si="31"/>
        <v>2.02</v>
      </c>
      <c r="S188" s="28">
        <f t="shared" si="31"/>
        <v>44.46</v>
      </c>
      <c r="T188" s="28">
        <f t="shared" si="31"/>
        <v>10.25</v>
      </c>
      <c r="U188" s="28">
        <f t="shared" si="31"/>
        <v>51.86</v>
      </c>
    </row>
    <row r="189" spans="1:21" ht="24" customHeight="1">
      <c r="A189" s="10"/>
      <c r="B189" s="7" t="s">
        <v>99</v>
      </c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</row>
    <row r="190" spans="1:21" ht="57.75" customHeight="1">
      <c r="A190" s="4" t="s">
        <v>200</v>
      </c>
      <c r="B190" s="6" t="s">
        <v>201</v>
      </c>
      <c r="C190" s="17">
        <v>60</v>
      </c>
      <c r="D190" s="17">
        <v>1.2</v>
      </c>
      <c r="E190" s="17">
        <v>3.7</v>
      </c>
      <c r="F190" s="17">
        <v>7</v>
      </c>
      <c r="G190" s="17">
        <v>66.900000000000006</v>
      </c>
      <c r="H190" s="17">
        <v>0</v>
      </c>
      <c r="I190" s="17">
        <v>0</v>
      </c>
      <c r="J190" s="17">
        <v>0.4</v>
      </c>
      <c r="K190" s="17">
        <v>0</v>
      </c>
      <c r="L190" s="17">
        <v>4.5</v>
      </c>
      <c r="M190" s="17">
        <v>0</v>
      </c>
      <c r="N190" s="17">
        <v>0</v>
      </c>
      <c r="O190" s="17">
        <v>13.1</v>
      </c>
      <c r="P190" s="17">
        <v>15</v>
      </c>
      <c r="Q190" s="17">
        <v>32.5</v>
      </c>
      <c r="R190" s="17">
        <v>0.6</v>
      </c>
      <c r="S190" s="17">
        <v>0</v>
      </c>
      <c r="T190" s="17">
        <v>0</v>
      </c>
      <c r="U190" s="17">
        <v>0</v>
      </c>
    </row>
    <row r="191" spans="1:21" ht="23.25" customHeight="1">
      <c r="A191" s="16">
        <v>62</v>
      </c>
      <c r="B191" s="4" t="s">
        <v>169</v>
      </c>
      <c r="C191" s="17">
        <v>200</v>
      </c>
      <c r="D191" s="17">
        <v>13</v>
      </c>
      <c r="E191" s="17">
        <v>13.9</v>
      </c>
      <c r="F191" s="17">
        <v>15.1</v>
      </c>
      <c r="G191" s="17">
        <v>127</v>
      </c>
      <c r="H191" s="17">
        <v>0.1</v>
      </c>
      <c r="I191" s="17">
        <v>0</v>
      </c>
      <c r="J191" s="17">
        <v>0.2</v>
      </c>
      <c r="K191" s="17">
        <v>0</v>
      </c>
      <c r="L191" s="17">
        <v>10.7</v>
      </c>
      <c r="M191" s="17">
        <v>0</v>
      </c>
      <c r="N191" s="17">
        <v>0</v>
      </c>
      <c r="O191" s="17">
        <v>43.5</v>
      </c>
      <c r="P191" s="17">
        <v>26.9</v>
      </c>
      <c r="Q191" s="17">
        <v>57.4</v>
      </c>
      <c r="R191" s="17">
        <v>1.4</v>
      </c>
      <c r="S191" s="17">
        <v>0</v>
      </c>
      <c r="T191" s="17">
        <v>0</v>
      </c>
      <c r="U191" s="17">
        <v>0</v>
      </c>
    </row>
    <row r="192" spans="1:21" ht="19.5" customHeight="1">
      <c r="A192" s="10" t="s">
        <v>25</v>
      </c>
      <c r="B192" s="10" t="s">
        <v>26</v>
      </c>
      <c r="C192" s="22">
        <v>150</v>
      </c>
      <c r="D192" s="22">
        <v>8.1999999999999993</v>
      </c>
      <c r="E192" s="22">
        <v>6.3</v>
      </c>
      <c r="F192" s="22">
        <v>35.9</v>
      </c>
      <c r="G192" s="22">
        <v>233.7</v>
      </c>
      <c r="H192" s="22">
        <v>0.21</v>
      </c>
      <c r="I192" s="22">
        <v>0.12</v>
      </c>
      <c r="J192" s="22">
        <v>19.190000000000001</v>
      </c>
      <c r="K192" s="22">
        <v>0.09</v>
      </c>
      <c r="L192" s="22">
        <v>0</v>
      </c>
      <c r="M192" s="22">
        <v>149.44999999999999</v>
      </c>
      <c r="N192" s="22">
        <v>219.36</v>
      </c>
      <c r="O192" s="22">
        <v>46.62</v>
      </c>
      <c r="P192" s="22">
        <v>120.16</v>
      </c>
      <c r="Q192" s="22">
        <v>180.99</v>
      </c>
      <c r="R192" s="22">
        <v>4.05</v>
      </c>
      <c r="S192" s="22">
        <v>22.28</v>
      </c>
      <c r="T192" s="22">
        <v>3.52</v>
      </c>
      <c r="U192" s="22">
        <v>16.059999999999999</v>
      </c>
    </row>
    <row r="193" spans="1:21" ht="29.25" customHeight="1">
      <c r="A193" s="4" t="s">
        <v>92</v>
      </c>
      <c r="B193" s="6" t="s">
        <v>93</v>
      </c>
      <c r="C193" s="21">
        <v>100</v>
      </c>
      <c r="D193" s="17">
        <v>13.2</v>
      </c>
      <c r="E193" s="17">
        <v>22.84</v>
      </c>
      <c r="F193" s="17">
        <v>1.8</v>
      </c>
      <c r="G193" s="17">
        <v>202.15</v>
      </c>
      <c r="H193" s="17">
        <v>0</v>
      </c>
      <c r="I193" s="17">
        <v>0</v>
      </c>
      <c r="J193" s="17">
        <v>0.08</v>
      </c>
      <c r="K193" s="17">
        <v>0.01</v>
      </c>
      <c r="L193" s="17">
        <v>0</v>
      </c>
      <c r="M193" s="17">
        <v>0</v>
      </c>
      <c r="N193" s="17">
        <v>0</v>
      </c>
      <c r="O193" s="17">
        <v>7.44</v>
      </c>
      <c r="P193" s="17">
        <v>15.51</v>
      </c>
      <c r="Q193" s="17">
        <v>137.38999999999999</v>
      </c>
      <c r="R193" s="17">
        <v>1.74</v>
      </c>
      <c r="S193" s="17">
        <v>0</v>
      </c>
      <c r="T193" s="17">
        <v>0</v>
      </c>
      <c r="U193" s="17">
        <v>0</v>
      </c>
    </row>
    <row r="194" spans="1:21" ht="19.5" customHeight="1">
      <c r="A194" s="10" t="s">
        <v>47</v>
      </c>
      <c r="B194" s="10" t="s">
        <v>48</v>
      </c>
      <c r="C194" s="22">
        <v>200</v>
      </c>
      <c r="D194" s="22">
        <v>0.2</v>
      </c>
      <c r="E194" s="22">
        <v>0</v>
      </c>
      <c r="F194" s="22">
        <v>6.4</v>
      </c>
      <c r="G194" s="22">
        <v>26.8</v>
      </c>
      <c r="H194" s="22">
        <v>0</v>
      </c>
      <c r="I194" s="22">
        <v>0.01</v>
      </c>
      <c r="J194" s="22">
        <v>0.3</v>
      </c>
      <c r="K194" s="22">
        <v>0</v>
      </c>
      <c r="L194" s="22">
        <v>0.04</v>
      </c>
      <c r="M194" s="22">
        <v>0.68</v>
      </c>
      <c r="N194" s="22">
        <v>20.76</v>
      </c>
      <c r="O194" s="22">
        <v>66.08</v>
      </c>
      <c r="P194" s="22">
        <v>3.83</v>
      </c>
      <c r="Q194" s="22">
        <v>7.18</v>
      </c>
      <c r="R194" s="22">
        <v>0.73</v>
      </c>
      <c r="S194" s="22">
        <v>0</v>
      </c>
      <c r="T194" s="22">
        <v>0</v>
      </c>
      <c r="U194" s="22">
        <v>0</v>
      </c>
    </row>
    <row r="195" spans="1:21" ht="42" customHeight="1">
      <c r="A195" s="19" t="s">
        <v>193</v>
      </c>
      <c r="B195" s="20" t="s">
        <v>189</v>
      </c>
      <c r="C195" s="21">
        <v>140</v>
      </c>
      <c r="D195" s="17">
        <v>4.2</v>
      </c>
      <c r="E195" s="17">
        <v>5.6</v>
      </c>
      <c r="F195" s="17">
        <v>35</v>
      </c>
      <c r="G195" s="17">
        <v>210</v>
      </c>
      <c r="H195" s="17">
        <v>0.06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32.44</v>
      </c>
      <c r="P195" s="17">
        <v>13.18</v>
      </c>
      <c r="Q195" s="17">
        <v>85</v>
      </c>
      <c r="R195" s="17">
        <v>1.44</v>
      </c>
      <c r="S195" s="17">
        <v>0</v>
      </c>
      <c r="T195" s="17">
        <v>0</v>
      </c>
      <c r="U195" s="17">
        <v>0</v>
      </c>
    </row>
    <row r="196" spans="1:21" ht="19.5" customHeight="1">
      <c r="A196" s="10" t="s">
        <v>29</v>
      </c>
      <c r="B196" s="10" t="s">
        <v>31</v>
      </c>
      <c r="C196" s="22">
        <v>20</v>
      </c>
      <c r="D196" s="22">
        <v>1.3</v>
      </c>
      <c r="E196" s="22">
        <v>0.2</v>
      </c>
      <c r="F196" s="22">
        <v>6.7</v>
      </c>
      <c r="G196" s="22">
        <v>34.200000000000003</v>
      </c>
      <c r="H196" s="22">
        <v>0.04</v>
      </c>
      <c r="I196" s="22">
        <v>0.02</v>
      </c>
      <c r="J196" s="22">
        <v>0</v>
      </c>
      <c r="K196" s="22">
        <v>0</v>
      </c>
      <c r="L196" s="22">
        <v>0</v>
      </c>
      <c r="M196" s="22">
        <v>122</v>
      </c>
      <c r="N196" s="22">
        <v>49</v>
      </c>
      <c r="O196" s="22">
        <v>7</v>
      </c>
      <c r="P196" s="22">
        <v>9.4</v>
      </c>
      <c r="Q196" s="22">
        <v>31.6</v>
      </c>
      <c r="R196" s="22">
        <v>0.78</v>
      </c>
      <c r="S196" s="22">
        <v>0</v>
      </c>
      <c r="T196" s="22">
        <v>6.18</v>
      </c>
      <c r="U196" s="22">
        <v>0</v>
      </c>
    </row>
    <row r="197" spans="1:21" ht="19.5" customHeight="1">
      <c r="A197" s="10"/>
      <c r="B197" s="7" t="s">
        <v>100</v>
      </c>
      <c r="C197" s="28">
        <f>C190+C191+C192+C193+C194+C195+C196</f>
        <v>870</v>
      </c>
      <c r="D197" s="28">
        <f>D190+D191+D192+D193+D194+D195+D196</f>
        <v>41.3</v>
      </c>
      <c r="E197" s="28">
        <f t="shared" ref="E197:U197" si="32">E190+E191+E192+E193+E194+E195+E196</f>
        <v>52.540000000000006</v>
      </c>
      <c r="F197" s="28">
        <f t="shared" si="32"/>
        <v>107.9</v>
      </c>
      <c r="G197" s="28">
        <f t="shared" si="32"/>
        <v>900.75</v>
      </c>
      <c r="H197" s="28">
        <f t="shared" si="32"/>
        <v>0.41</v>
      </c>
      <c r="I197" s="28">
        <f t="shared" si="32"/>
        <v>0.15</v>
      </c>
      <c r="J197" s="28">
        <f t="shared" si="32"/>
        <v>20.170000000000002</v>
      </c>
      <c r="K197" s="28">
        <f t="shared" si="32"/>
        <v>9.9999999999999992E-2</v>
      </c>
      <c r="L197" s="28">
        <f t="shared" si="32"/>
        <v>15.239999999999998</v>
      </c>
      <c r="M197" s="28">
        <f t="shared" si="32"/>
        <v>272.13</v>
      </c>
      <c r="N197" s="28">
        <f t="shared" si="32"/>
        <v>289.12</v>
      </c>
      <c r="O197" s="28">
        <f t="shared" si="32"/>
        <v>216.18</v>
      </c>
      <c r="P197" s="28">
        <f t="shared" si="32"/>
        <v>203.98000000000002</v>
      </c>
      <c r="Q197" s="28">
        <f t="shared" si="32"/>
        <v>532.05999999999995</v>
      </c>
      <c r="R197" s="28">
        <f t="shared" si="32"/>
        <v>10.739999999999998</v>
      </c>
      <c r="S197" s="28">
        <f t="shared" si="32"/>
        <v>22.28</v>
      </c>
      <c r="T197" s="28">
        <f t="shared" si="32"/>
        <v>9.6999999999999993</v>
      </c>
      <c r="U197" s="28">
        <f t="shared" si="32"/>
        <v>16.059999999999999</v>
      </c>
    </row>
    <row r="198" spans="1:21" ht="19.5" customHeight="1">
      <c r="A198" s="10"/>
      <c r="B198" s="7" t="s">
        <v>101</v>
      </c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</row>
    <row r="199" spans="1:21" ht="19.5" customHeight="1">
      <c r="A199" s="10" t="s">
        <v>29</v>
      </c>
      <c r="B199" s="10" t="s">
        <v>117</v>
      </c>
      <c r="C199" s="22">
        <v>200</v>
      </c>
      <c r="D199" s="22">
        <v>1</v>
      </c>
      <c r="E199" s="22">
        <v>0.2</v>
      </c>
      <c r="F199" s="22">
        <v>20.2</v>
      </c>
      <c r="G199" s="22">
        <v>86.6</v>
      </c>
      <c r="H199" s="22">
        <v>0.02</v>
      </c>
      <c r="I199" s="22">
        <v>0.02</v>
      </c>
      <c r="J199" s="22">
        <v>0</v>
      </c>
      <c r="K199" s="22">
        <v>0</v>
      </c>
      <c r="L199" s="22">
        <v>4</v>
      </c>
      <c r="M199" s="22">
        <v>12</v>
      </c>
      <c r="N199" s="22">
        <v>240</v>
      </c>
      <c r="O199" s="22">
        <v>14</v>
      </c>
      <c r="P199" s="22">
        <v>8</v>
      </c>
      <c r="Q199" s="22">
        <v>14</v>
      </c>
      <c r="R199" s="22">
        <v>2.8</v>
      </c>
      <c r="S199" s="22">
        <v>0</v>
      </c>
      <c r="T199" s="22">
        <v>0</v>
      </c>
      <c r="U199" s="22">
        <v>0</v>
      </c>
    </row>
    <row r="200" spans="1:21" ht="19.5" customHeight="1">
      <c r="A200" s="10" t="s">
        <v>29</v>
      </c>
      <c r="B200" s="10" t="s">
        <v>68</v>
      </c>
      <c r="C200" s="22">
        <v>30</v>
      </c>
      <c r="D200" s="22">
        <v>3.27</v>
      </c>
      <c r="E200" s="22">
        <v>0.39</v>
      </c>
      <c r="F200" s="22">
        <v>20.64</v>
      </c>
      <c r="G200" s="22">
        <v>99.1</v>
      </c>
      <c r="H200" s="22">
        <v>0.05</v>
      </c>
      <c r="I200" s="22">
        <v>0.02</v>
      </c>
      <c r="J200" s="22">
        <v>0</v>
      </c>
      <c r="K200" s="22">
        <v>0</v>
      </c>
      <c r="L200" s="22">
        <v>0</v>
      </c>
      <c r="M200" s="22">
        <v>137.94</v>
      </c>
      <c r="N200" s="22">
        <v>46.06</v>
      </c>
      <c r="O200" s="22">
        <v>7.92</v>
      </c>
      <c r="P200" s="22">
        <v>12.01</v>
      </c>
      <c r="Q200" s="22">
        <v>31.58</v>
      </c>
      <c r="R200" s="22">
        <v>0.76</v>
      </c>
      <c r="S200" s="22">
        <v>0</v>
      </c>
      <c r="T200" s="22">
        <v>0</v>
      </c>
      <c r="U200" s="22">
        <v>0</v>
      </c>
    </row>
    <row r="201" spans="1:21" ht="19.5" customHeight="1">
      <c r="A201" s="10"/>
      <c r="B201" s="7" t="s">
        <v>103</v>
      </c>
      <c r="C201" s="28">
        <f>C199+C200</f>
        <v>230</v>
      </c>
      <c r="D201" s="28">
        <f t="shared" ref="D201:U201" si="33">D199+D200</f>
        <v>4.2699999999999996</v>
      </c>
      <c r="E201" s="28">
        <f t="shared" si="33"/>
        <v>0.59000000000000008</v>
      </c>
      <c r="F201" s="28">
        <f t="shared" si="33"/>
        <v>40.840000000000003</v>
      </c>
      <c r="G201" s="28">
        <f t="shared" si="33"/>
        <v>185.7</v>
      </c>
      <c r="H201" s="28">
        <f t="shared" si="33"/>
        <v>7.0000000000000007E-2</v>
      </c>
      <c r="I201" s="28">
        <f t="shared" si="33"/>
        <v>0.04</v>
      </c>
      <c r="J201" s="28">
        <f t="shared" si="33"/>
        <v>0</v>
      </c>
      <c r="K201" s="28">
        <f t="shared" si="33"/>
        <v>0</v>
      </c>
      <c r="L201" s="28">
        <f t="shared" si="33"/>
        <v>4</v>
      </c>
      <c r="M201" s="28">
        <f t="shared" si="33"/>
        <v>149.94</v>
      </c>
      <c r="N201" s="28">
        <f t="shared" si="33"/>
        <v>286.06</v>
      </c>
      <c r="O201" s="28">
        <f t="shared" si="33"/>
        <v>21.92</v>
      </c>
      <c r="P201" s="28">
        <f t="shared" si="33"/>
        <v>20.009999999999998</v>
      </c>
      <c r="Q201" s="28">
        <f t="shared" si="33"/>
        <v>45.58</v>
      </c>
      <c r="R201" s="28">
        <f t="shared" si="33"/>
        <v>3.5599999999999996</v>
      </c>
      <c r="S201" s="28">
        <f t="shared" si="33"/>
        <v>0</v>
      </c>
      <c r="T201" s="28">
        <f t="shared" si="33"/>
        <v>0</v>
      </c>
      <c r="U201" s="28">
        <f t="shared" si="33"/>
        <v>0</v>
      </c>
    </row>
    <row r="202" spans="1:21" ht="19.5" customHeight="1">
      <c r="A202" s="10"/>
      <c r="B202" s="7" t="s">
        <v>104</v>
      </c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</row>
    <row r="203" spans="1:21" ht="19.5" customHeight="1">
      <c r="A203" s="6" t="s">
        <v>49</v>
      </c>
      <c r="B203" s="6" t="s">
        <v>50</v>
      </c>
      <c r="C203" s="22">
        <v>150</v>
      </c>
      <c r="D203" s="22">
        <v>5.3</v>
      </c>
      <c r="E203" s="22">
        <v>4.9000000000000004</v>
      </c>
      <c r="F203" s="22">
        <v>32.799999999999997</v>
      </c>
      <c r="G203" s="22">
        <v>196.8</v>
      </c>
      <c r="H203" s="22">
        <v>0.06</v>
      </c>
      <c r="I203" s="22">
        <v>0.02</v>
      </c>
      <c r="J203" s="22">
        <v>18.36</v>
      </c>
      <c r="K203" s="22">
        <v>0.09</v>
      </c>
      <c r="L203" s="22">
        <v>0</v>
      </c>
      <c r="M203" s="22">
        <v>149.04</v>
      </c>
      <c r="N203" s="22">
        <v>53.8</v>
      </c>
      <c r="O203" s="22">
        <v>105.83</v>
      </c>
      <c r="P203" s="22">
        <v>7.19</v>
      </c>
      <c r="Q203" s="22">
        <v>40.700000000000003</v>
      </c>
      <c r="R203" s="22">
        <v>0.73</v>
      </c>
      <c r="S203" s="22">
        <v>20.77</v>
      </c>
      <c r="T203" s="22">
        <v>0.06</v>
      </c>
      <c r="U203" s="22">
        <v>11.92</v>
      </c>
    </row>
    <row r="204" spans="1:21" ht="19.5" customHeight="1">
      <c r="A204" s="6" t="s">
        <v>160</v>
      </c>
      <c r="B204" s="6" t="s">
        <v>159</v>
      </c>
      <c r="C204" s="73" t="s">
        <v>88</v>
      </c>
      <c r="D204" s="22">
        <v>14.12</v>
      </c>
      <c r="E204" s="22">
        <v>5.78</v>
      </c>
      <c r="F204" s="22">
        <v>4.46</v>
      </c>
      <c r="G204" s="22">
        <v>126.4</v>
      </c>
      <c r="H204" s="22">
        <v>0.04</v>
      </c>
      <c r="I204" s="22">
        <v>0.05</v>
      </c>
      <c r="J204" s="22">
        <v>286.31</v>
      </c>
      <c r="K204" s="22">
        <v>0.02</v>
      </c>
      <c r="L204" s="22">
        <v>0</v>
      </c>
      <c r="M204" s="22">
        <v>249</v>
      </c>
      <c r="N204" s="22">
        <v>209</v>
      </c>
      <c r="O204" s="22">
        <v>33</v>
      </c>
      <c r="P204" s="22">
        <v>55</v>
      </c>
      <c r="Q204" s="22">
        <v>112</v>
      </c>
      <c r="R204" s="22">
        <v>0.9</v>
      </c>
      <c r="S204" s="22">
        <v>35.07</v>
      </c>
      <c r="T204" s="22">
        <v>12</v>
      </c>
      <c r="U204" s="22">
        <v>94.93</v>
      </c>
    </row>
    <row r="205" spans="1:21" ht="19.5" customHeight="1">
      <c r="A205" s="10" t="s">
        <v>105</v>
      </c>
      <c r="B205" s="10" t="s">
        <v>106</v>
      </c>
      <c r="C205" s="22">
        <v>200</v>
      </c>
      <c r="D205" s="22">
        <v>0.5</v>
      </c>
      <c r="E205" s="22">
        <v>0</v>
      </c>
      <c r="F205" s="22">
        <v>19.8</v>
      </c>
      <c r="G205" s="22">
        <v>81</v>
      </c>
      <c r="H205" s="22">
        <v>0</v>
      </c>
      <c r="I205" s="22">
        <v>0</v>
      </c>
      <c r="J205" s="22">
        <v>15</v>
      </c>
      <c r="K205" s="22">
        <v>0</v>
      </c>
      <c r="L205" s="22">
        <v>0.02</v>
      </c>
      <c r="M205" s="22">
        <v>0.05</v>
      </c>
      <c r="N205" s="22">
        <v>0.17</v>
      </c>
      <c r="O205" s="22">
        <v>108.08</v>
      </c>
      <c r="P205" s="22">
        <v>2.11</v>
      </c>
      <c r="Q205" s="22">
        <v>4.3099999999999996</v>
      </c>
      <c r="R205" s="22">
        <v>0.08</v>
      </c>
      <c r="S205" s="22">
        <v>0</v>
      </c>
      <c r="T205" s="22">
        <v>0</v>
      </c>
      <c r="U205" s="22">
        <v>0</v>
      </c>
    </row>
    <row r="206" spans="1:21" ht="19.5" customHeight="1">
      <c r="A206" s="10" t="s">
        <v>29</v>
      </c>
      <c r="B206" s="10" t="s">
        <v>30</v>
      </c>
      <c r="C206" s="22">
        <v>30</v>
      </c>
      <c r="D206" s="22">
        <v>2.2999999999999998</v>
      </c>
      <c r="E206" s="22">
        <v>0.2</v>
      </c>
      <c r="F206" s="22">
        <v>14.8</v>
      </c>
      <c r="G206" s="22">
        <v>70.3</v>
      </c>
      <c r="H206" s="22">
        <v>0.03</v>
      </c>
      <c r="I206" s="22">
        <v>0.01</v>
      </c>
      <c r="J206" s="22">
        <v>0</v>
      </c>
      <c r="K206" s="22">
        <v>0</v>
      </c>
      <c r="L206" s="22">
        <v>0</v>
      </c>
      <c r="M206" s="22">
        <v>149.69999999999999</v>
      </c>
      <c r="N206" s="22">
        <v>27.9</v>
      </c>
      <c r="O206" s="22">
        <v>6</v>
      </c>
      <c r="P206" s="22">
        <v>4.2</v>
      </c>
      <c r="Q206" s="22">
        <v>19.5</v>
      </c>
      <c r="R206" s="22">
        <v>0.33</v>
      </c>
      <c r="S206" s="22">
        <v>0.96</v>
      </c>
      <c r="T206" s="22">
        <v>1.8</v>
      </c>
      <c r="U206" s="22">
        <v>4.3499999999999996</v>
      </c>
    </row>
    <row r="207" spans="1:21" ht="19.5" customHeight="1">
      <c r="A207" s="10" t="s">
        <v>29</v>
      </c>
      <c r="B207" s="10" t="s">
        <v>31</v>
      </c>
      <c r="C207" s="22">
        <v>20</v>
      </c>
      <c r="D207" s="22">
        <v>1.3</v>
      </c>
      <c r="E207" s="22">
        <v>0.2</v>
      </c>
      <c r="F207" s="22">
        <v>6.7</v>
      </c>
      <c r="G207" s="22">
        <v>34.200000000000003</v>
      </c>
      <c r="H207" s="22">
        <v>0.04</v>
      </c>
      <c r="I207" s="22">
        <v>0.02</v>
      </c>
      <c r="J207" s="22">
        <v>0</v>
      </c>
      <c r="K207" s="22">
        <v>0</v>
      </c>
      <c r="L207" s="22">
        <v>0</v>
      </c>
      <c r="M207" s="22">
        <v>122</v>
      </c>
      <c r="N207" s="22">
        <v>49</v>
      </c>
      <c r="O207" s="22">
        <v>7</v>
      </c>
      <c r="P207" s="22">
        <v>9.4</v>
      </c>
      <c r="Q207" s="22">
        <v>31.6</v>
      </c>
      <c r="R207" s="22">
        <v>0.78</v>
      </c>
      <c r="S207" s="22">
        <v>0</v>
      </c>
      <c r="T207" s="22">
        <v>6.18</v>
      </c>
      <c r="U207" s="22">
        <v>0</v>
      </c>
    </row>
    <row r="208" spans="1:21" ht="19.5" customHeight="1">
      <c r="A208" s="10"/>
      <c r="B208" s="7" t="s">
        <v>108</v>
      </c>
      <c r="C208" s="28">
        <v>500</v>
      </c>
      <c r="D208" s="28">
        <f>D203+D204+D205+D210+D206</f>
        <v>28.02</v>
      </c>
      <c r="E208" s="28">
        <f t="shared" ref="E208:U208" si="34">E203+E204+E205+E210+E206</f>
        <v>15.879999999999999</v>
      </c>
      <c r="F208" s="28">
        <f t="shared" si="34"/>
        <v>80.260000000000005</v>
      </c>
      <c r="G208" s="28">
        <f t="shared" si="34"/>
        <v>576.30000000000007</v>
      </c>
      <c r="H208" s="28">
        <f t="shared" si="34"/>
        <v>0.16</v>
      </c>
      <c r="I208" s="28">
        <f t="shared" si="34"/>
        <v>0.29000000000000004</v>
      </c>
      <c r="J208" s="28">
        <f t="shared" si="34"/>
        <v>346.07</v>
      </c>
      <c r="K208" s="28">
        <f t="shared" si="34"/>
        <v>0.11</v>
      </c>
      <c r="L208" s="28">
        <f t="shared" si="34"/>
        <v>0.02</v>
      </c>
      <c r="M208" s="28">
        <f t="shared" si="34"/>
        <v>623.79</v>
      </c>
      <c r="N208" s="28">
        <f t="shared" si="34"/>
        <v>532.87</v>
      </c>
      <c r="O208" s="28">
        <f t="shared" si="34"/>
        <v>470.90999999999997</v>
      </c>
      <c r="P208" s="28">
        <f t="shared" si="34"/>
        <v>92.5</v>
      </c>
      <c r="Q208" s="28">
        <f t="shared" si="34"/>
        <v>336.51</v>
      </c>
      <c r="R208" s="28">
        <f t="shared" si="34"/>
        <v>2.2399999999999998</v>
      </c>
      <c r="S208" s="28">
        <f t="shared" si="34"/>
        <v>74.8</v>
      </c>
      <c r="T208" s="28">
        <f t="shared" si="34"/>
        <v>15.660000000000002</v>
      </c>
      <c r="U208" s="28">
        <f t="shared" si="34"/>
        <v>151.20000000000002</v>
      </c>
    </row>
    <row r="209" spans="1:21" ht="19.5" customHeight="1">
      <c r="A209" s="10"/>
      <c r="B209" s="7" t="s">
        <v>152</v>
      </c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</row>
    <row r="210" spans="1:21" ht="19.5" customHeight="1">
      <c r="A210" s="10" t="s">
        <v>29</v>
      </c>
      <c r="B210" s="10" t="s">
        <v>107</v>
      </c>
      <c r="C210" s="22">
        <v>200</v>
      </c>
      <c r="D210" s="22">
        <v>5.8</v>
      </c>
      <c r="E210" s="22">
        <v>5</v>
      </c>
      <c r="F210" s="22">
        <v>8.4</v>
      </c>
      <c r="G210" s="22">
        <v>101.8</v>
      </c>
      <c r="H210" s="22">
        <v>0.03</v>
      </c>
      <c r="I210" s="22">
        <v>0.21</v>
      </c>
      <c r="J210" s="22">
        <v>26.4</v>
      </c>
      <c r="K210" s="22">
        <v>0</v>
      </c>
      <c r="L210" s="22">
        <v>0</v>
      </c>
      <c r="M210" s="22">
        <v>76</v>
      </c>
      <c r="N210" s="22">
        <v>242</v>
      </c>
      <c r="O210" s="22">
        <v>218</v>
      </c>
      <c r="P210" s="22">
        <v>24</v>
      </c>
      <c r="Q210" s="22">
        <v>160</v>
      </c>
      <c r="R210" s="22">
        <v>0.2</v>
      </c>
      <c r="S210" s="22">
        <v>18</v>
      </c>
      <c r="T210" s="22">
        <v>1.8</v>
      </c>
      <c r="U210" s="22">
        <v>40</v>
      </c>
    </row>
    <row r="211" spans="1:21" ht="19.5" customHeight="1">
      <c r="A211" s="7"/>
      <c r="B211" s="7" t="s">
        <v>153</v>
      </c>
      <c r="C211" s="28">
        <f>C210</f>
        <v>200</v>
      </c>
      <c r="D211" s="28">
        <f t="shared" ref="D211:U211" si="35">D210</f>
        <v>5.8</v>
      </c>
      <c r="E211" s="28">
        <f t="shared" si="35"/>
        <v>5</v>
      </c>
      <c r="F211" s="28">
        <f t="shared" si="35"/>
        <v>8.4</v>
      </c>
      <c r="G211" s="28">
        <f t="shared" si="35"/>
        <v>101.8</v>
      </c>
      <c r="H211" s="28">
        <f t="shared" si="35"/>
        <v>0.03</v>
      </c>
      <c r="I211" s="28">
        <f t="shared" si="35"/>
        <v>0.21</v>
      </c>
      <c r="J211" s="28">
        <f t="shared" si="35"/>
        <v>26.4</v>
      </c>
      <c r="K211" s="28">
        <f t="shared" si="35"/>
        <v>0</v>
      </c>
      <c r="L211" s="28">
        <f t="shared" si="35"/>
        <v>0</v>
      </c>
      <c r="M211" s="28">
        <f t="shared" si="35"/>
        <v>76</v>
      </c>
      <c r="N211" s="28">
        <f t="shared" si="35"/>
        <v>242</v>
      </c>
      <c r="O211" s="28">
        <f t="shared" si="35"/>
        <v>218</v>
      </c>
      <c r="P211" s="28">
        <f t="shared" si="35"/>
        <v>24</v>
      </c>
      <c r="Q211" s="28">
        <f t="shared" si="35"/>
        <v>160</v>
      </c>
      <c r="R211" s="28">
        <f t="shared" si="35"/>
        <v>0.2</v>
      </c>
      <c r="S211" s="28">
        <f t="shared" si="35"/>
        <v>18</v>
      </c>
      <c r="T211" s="28">
        <f t="shared" si="35"/>
        <v>1.8</v>
      </c>
      <c r="U211" s="28">
        <f t="shared" si="35"/>
        <v>40</v>
      </c>
    </row>
    <row r="212" spans="1:21" ht="19.5" customHeight="1">
      <c r="A212" s="10"/>
      <c r="B212" s="12" t="s">
        <v>33</v>
      </c>
      <c r="C212" s="29">
        <f>C188+C197+C201+C208+C211</f>
        <v>2190</v>
      </c>
      <c r="D212" s="29">
        <f t="shared" ref="D212:U212" si="36">D188+D197+D201+D208+D211</f>
        <v>88.469999999999985</v>
      </c>
      <c r="E212" s="29">
        <f t="shared" si="36"/>
        <v>88.16</v>
      </c>
      <c r="F212" s="29">
        <f t="shared" si="36"/>
        <v>279.43</v>
      </c>
      <c r="G212" s="29">
        <f t="shared" si="36"/>
        <v>2096.3500000000004</v>
      </c>
      <c r="H212" s="29">
        <f t="shared" si="36"/>
        <v>0.82</v>
      </c>
      <c r="I212" s="29">
        <f t="shared" si="36"/>
        <v>0.90999999999999992</v>
      </c>
      <c r="J212" s="29">
        <f t="shared" si="36"/>
        <v>448.34999999999997</v>
      </c>
      <c r="K212" s="29">
        <f t="shared" si="36"/>
        <v>0.38999999999999996</v>
      </c>
      <c r="L212" s="29">
        <f t="shared" si="36"/>
        <v>20.02</v>
      </c>
      <c r="M212" s="29">
        <f t="shared" si="36"/>
        <v>1553.25</v>
      </c>
      <c r="N212" s="29">
        <f t="shared" si="36"/>
        <v>1639.4899999999998</v>
      </c>
      <c r="O212" s="29">
        <f t="shared" si="36"/>
        <v>1161.72</v>
      </c>
      <c r="P212" s="29">
        <f t="shared" si="36"/>
        <v>388.85</v>
      </c>
      <c r="Q212" s="29">
        <f t="shared" si="36"/>
        <v>1283.49</v>
      </c>
      <c r="R212" s="29">
        <f t="shared" si="36"/>
        <v>18.759999999999994</v>
      </c>
      <c r="S212" s="29">
        <f t="shared" si="36"/>
        <v>159.54000000000002</v>
      </c>
      <c r="T212" s="29">
        <f t="shared" si="36"/>
        <v>37.409999999999997</v>
      </c>
      <c r="U212" s="29">
        <f t="shared" si="36"/>
        <v>259.12</v>
      </c>
    </row>
    <row r="213" spans="1:21" ht="19.5" customHeight="1">
      <c r="A213" s="13"/>
      <c r="B213" s="14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</row>
    <row r="214" spans="1:21" ht="19.5" customHeight="1">
      <c r="A214" s="42" t="s">
        <v>171</v>
      </c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</row>
    <row r="215" spans="1:21" ht="19.5" customHeight="1">
      <c r="A215" s="43" t="s">
        <v>0</v>
      </c>
      <c r="B215" s="43" t="s">
        <v>76</v>
      </c>
      <c r="C215" s="70" t="s">
        <v>1</v>
      </c>
      <c r="D215" s="44" t="s">
        <v>77</v>
      </c>
      <c r="E215" s="45"/>
      <c r="F215" s="46"/>
      <c r="G215" s="47" t="s">
        <v>5</v>
      </c>
      <c r="H215" s="71" t="s">
        <v>74</v>
      </c>
      <c r="I215" s="71"/>
      <c r="J215" s="71"/>
      <c r="K215" s="71"/>
      <c r="L215" s="71"/>
      <c r="M215" s="71" t="s">
        <v>75</v>
      </c>
      <c r="N215" s="71"/>
      <c r="O215" s="71"/>
      <c r="P215" s="71"/>
      <c r="Q215" s="71"/>
      <c r="R215" s="71"/>
      <c r="S215" s="71"/>
      <c r="T215" s="71"/>
      <c r="U215" s="71"/>
    </row>
    <row r="216" spans="1:21" ht="19.5" customHeight="1">
      <c r="A216" s="43"/>
      <c r="B216" s="43"/>
      <c r="C216" s="72"/>
      <c r="D216" s="26" t="s">
        <v>2</v>
      </c>
      <c r="E216" s="26" t="s">
        <v>3</v>
      </c>
      <c r="F216" s="26" t="s">
        <v>4</v>
      </c>
      <c r="G216" s="48"/>
      <c r="H216" s="36" t="s">
        <v>6</v>
      </c>
      <c r="I216" s="36" t="s">
        <v>7</v>
      </c>
      <c r="J216" s="36" t="s">
        <v>8</v>
      </c>
      <c r="K216" s="36" t="s">
        <v>9</v>
      </c>
      <c r="L216" s="36" t="s">
        <v>10</v>
      </c>
      <c r="M216" s="36" t="s">
        <v>11</v>
      </c>
      <c r="N216" s="36" t="s">
        <v>12</v>
      </c>
      <c r="O216" s="36" t="s">
        <v>13</v>
      </c>
      <c r="P216" s="36" t="s">
        <v>14</v>
      </c>
      <c r="Q216" s="36" t="s">
        <v>15</v>
      </c>
      <c r="R216" s="36" t="s">
        <v>16</v>
      </c>
      <c r="S216" s="36" t="s">
        <v>17</v>
      </c>
      <c r="T216" s="36" t="s">
        <v>18</v>
      </c>
      <c r="U216" s="36" t="s">
        <v>19</v>
      </c>
    </row>
    <row r="217" spans="1:21" ht="19.5" customHeight="1">
      <c r="A217" s="7"/>
      <c r="B217" s="7"/>
      <c r="C217" s="36" t="s">
        <v>20</v>
      </c>
      <c r="D217" s="36" t="s">
        <v>20</v>
      </c>
      <c r="E217" s="36" t="s">
        <v>20</v>
      </c>
      <c r="F217" s="36" t="s">
        <v>20</v>
      </c>
      <c r="G217" s="36" t="s">
        <v>21</v>
      </c>
      <c r="H217" s="36" t="s">
        <v>22</v>
      </c>
      <c r="I217" s="36" t="s">
        <v>22</v>
      </c>
      <c r="J217" s="36" t="s">
        <v>23</v>
      </c>
      <c r="K217" s="36" t="s">
        <v>24</v>
      </c>
      <c r="L217" s="36" t="s">
        <v>22</v>
      </c>
      <c r="M217" s="36" t="s">
        <v>22</v>
      </c>
      <c r="N217" s="36" t="s">
        <v>22</v>
      </c>
      <c r="O217" s="36" t="s">
        <v>22</v>
      </c>
      <c r="P217" s="36" t="s">
        <v>22</v>
      </c>
      <c r="Q217" s="36" t="s">
        <v>22</v>
      </c>
      <c r="R217" s="36" t="s">
        <v>22</v>
      </c>
      <c r="S217" s="36" t="s">
        <v>24</v>
      </c>
      <c r="T217" s="36" t="s">
        <v>24</v>
      </c>
      <c r="U217" s="36" t="s">
        <v>24</v>
      </c>
    </row>
    <row r="218" spans="1:21" ht="19.5" customHeight="1">
      <c r="A218" s="10"/>
      <c r="B218" s="7" t="s">
        <v>96</v>
      </c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</row>
    <row r="219" spans="1:21" ht="30.75" customHeight="1">
      <c r="A219" s="10" t="s">
        <v>110</v>
      </c>
      <c r="B219" s="10" t="s">
        <v>111</v>
      </c>
      <c r="C219" s="22">
        <v>10</v>
      </c>
      <c r="D219" s="22">
        <v>2.8</v>
      </c>
      <c r="E219" s="22">
        <v>3.5</v>
      </c>
      <c r="F219" s="22">
        <v>0</v>
      </c>
      <c r="G219" s="22">
        <v>43</v>
      </c>
      <c r="H219" s="22">
        <v>0</v>
      </c>
      <c r="I219" s="22">
        <v>0.04</v>
      </c>
      <c r="J219" s="22">
        <v>31.2</v>
      </c>
      <c r="K219" s="22">
        <v>0.12</v>
      </c>
      <c r="L219" s="22">
        <v>0.08</v>
      </c>
      <c r="M219" s="22">
        <v>97.2</v>
      </c>
      <c r="N219" s="22">
        <v>10.56</v>
      </c>
      <c r="O219" s="22">
        <v>105.6</v>
      </c>
      <c r="P219" s="22">
        <v>4.2</v>
      </c>
      <c r="Q219" s="22">
        <v>60</v>
      </c>
      <c r="R219" s="22">
        <v>0.12</v>
      </c>
      <c r="S219" s="22">
        <v>0</v>
      </c>
      <c r="T219" s="22">
        <v>1.74</v>
      </c>
      <c r="U219" s="22">
        <v>0</v>
      </c>
    </row>
    <row r="220" spans="1:21" ht="28.5" customHeight="1">
      <c r="A220" s="10" t="s">
        <v>126</v>
      </c>
      <c r="B220" s="10" t="s">
        <v>127</v>
      </c>
      <c r="C220" s="22">
        <v>200</v>
      </c>
      <c r="D220" s="22">
        <v>7.25</v>
      </c>
      <c r="E220" s="22">
        <v>9.31</v>
      </c>
      <c r="F220" s="22">
        <v>34.06</v>
      </c>
      <c r="G220" s="22">
        <v>249.1</v>
      </c>
      <c r="H220" s="22">
        <v>0.12</v>
      </c>
      <c r="I220" s="22">
        <v>0.17</v>
      </c>
      <c r="J220" s="22">
        <v>41.52</v>
      </c>
      <c r="K220" s="22">
        <v>0.13</v>
      </c>
      <c r="L220" s="22">
        <v>1</v>
      </c>
      <c r="M220" s="22">
        <v>342</v>
      </c>
      <c r="N220" s="22">
        <v>211</v>
      </c>
      <c r="O220" s="22">
        <v>169</v>
      </c>
      <c r="P220" s="22">
        <v>32</v>
      </c>
      <c r="Q220" s="22">
        <v>222</v>
      </c>
      <c r="R220" s="22">
        <v>0.8</v>
      </c>
      <c r="S220" s="22">
        <v>49.9</v>
      </c>
      <c r="T220" s="22">
        <v>16.7</v>
      </c>
      <c r="U220" s="22">
        <v>62.24</v>
      </c>
    </row>
    <row r="221" spans="1:21" ht="19.5" customHeight="1">
      <c r="A221" s="10" t="s">
        <v>132</v>
      </c>
      <c r="B221" s="10" t="s">
        <v>59</v>
      </c>
      <c r="C221" s="22">
        <v>200</v>
      </c>
      <c r="D221" s="22">
        <v>1</v>
      </c>
      <c r="E221" s="22">
        <v>0.1</v>
      </c>
      <c r="F221" s="22">
        <v>15.6</v>
      </c>
      <c r="G221" s="22">
        <v>66.900000000000006</v>
      </c>
      <c r="H221" s="22">
        <v>0.01</v>
      </c>
      <c r="I221" s="22">
        <v>0.03</v>
      </c>
      <c r="J221" s="22">
        <v>69.959999999999994</v>
      </c>
      <c r="K221" s="22">
        <v>0</v>
      </c>
      <c r="L221" s="22">
        <v>0.32</v>
      </c>
      <c r="M221" s="22">
        <v>2.64</v>
      </c>
      <c r="N221" s="22">
        <v>285.2</v>
      </c>
      <c r="O221" s="22">
        <v>90.5</v>
      </c>
      <c r="P221" s="22">
        <v>18.27</v>
      </c>
      <c r="Q221" s="22">
        <v>25.4</v>
      </c>
      <c r="R221" s="22">
        <v>0.57999999999999996</v>
      </c>
      <c r="S221" s="22">
        <v>0</v>
      </c>
      <c r="T221" s="22">
        <v>0</v>
      </c>
      <c r="U221" s="22">
        <v>0</v>
      </c>
    </row>
    <row r="222" spans="1:21" ht="19.5" customHeight="1">
      <c r="A222" s="10" t="s">
        <v>29</v>
      </c>
      <c r="B222" s="10" t="s">
        <v>30</v>
      </c>
      <c r="C222" s="22">
        <v>30</v>
      </c>
      <c r="D222" s="22">
        <v>2.2999999999999998</v>
      </c>
      <c r="E222" s="22">
        <v>0.2</v>
      </c>
      <c r="F222" s="22">
        <v>14.8</v>
      </c>
      <c r="G222" s="22">
        <v>70.3</v>
      </c>
      <c r="H222" s="22">
        <v>0.03</v>
      </c>
      <c r="I222" s="22">
        <v>0.01</v>
      </c>
      <c r="J222" s="22">
        <v>0</v>
      </c>
      <c r="K222" s="22">
        <v>0</v>
      </c>
      <c r="L222" s="22">
        <v>0</v>
      </c>
      <c r="M222" s="22">
        <v>149.69999999999999</v>
      </c>
      <c r="N222" s="22">
        <v>27.9</v>
      </c>
      <c r="O222" s="22">
        <v>6</v>
      </c>
      <c r="P222" s="22">
        <v>4.2</v>
      </c>
      <c r="Q222" s="22">
        <v>19.5</v>
      </c>
      <c r="R222" s="22">
        <v>0.33</v>
      </c>
      <c r="S222" s="22">
        <v>0.96</v>
      </c>
      <c r="T222" s="22">
        <v>1.8</v>
      </c>
      <c r="U222" s="22">
        <v>4.3499999999999996</v>
      </c>
    </row>
    <row r="223" spans="1:21" ht="19.5" customHeight="1">
      <c r="A223" s="10"/>
      <c r="B223" s="7" t="s">
        <v>32</v>
      </c>
      <c r="C223" s="28">
        <f>C219+C220+C221+C222</f>
        <v>440</v>
      </c>
      <c r="D223" s="28">
        <f t="shared" ref="D223:U223" si="37">D219+D220+D221+D222</f>
        <v>13.350000000000001</v>
      </c>
      <c r="E223" s="28">
        <f t="shared" si="37"/>
        <v>13.11</v>
      </c>
      <c r="F223" s="28">
        <f t="shared" si="37"/>
        <v>64.460000000000008</v>
      </c>
      <c r="G223" s="28">
        <f t="shared" si="37"/>
        <v>429.3</v>
      </c>
      <c r="H223" s="28">
        <f t="shared" si="37"/>
        <v>0.16</v>
      </c>
      <c r="I223" s="28">
        <f t="shared" si="37"/>
        <v>0.25</v>
      </c>
      <c r="J223" s="28">
        <f t="shared" si="37"/>
        <v>142.68</v>
      </c>
      <c r="K223" s="28">
        <f t="shared" si="37"/>
        <v>0.25</v>
      </c>
      <c r="L223" s="28">
        <f t="shared" si="37"/>
        <v>1.4000000000000001</v>
      </c>
      <c r="M223" s="28">
        <f t="shared" si="37"/>
        <v>591.54</v>
      </c>
      <c r="N223" s="28">
        <f t="shared" si="37"/>
        <v>534.66</v>
      </c>
      <c r="O223" s="28">
        <f t="shared" si="37"/>
        <v>371.1</v>
      </c>
      <c r="P223" s="28">
        <f t="shared" si="37"/>
        <v>58.67</v>
      </c>
      <c r="Q223" s="28">
        <f t="shared" si="37"/>
        <v>326.89999999999998</v>
      </c>
      <c r="R223" s="28">
        <f t="shared" si="37"/>
        <v>1.83</v>
      </c>
      <c r="S223" s="28">
        <f t="shared" si="37"/>
        <v>50.86</v>
      </c>
      <c r="T223" s="28">
        <f t="shared" si="37"/>
        <v>20.239999999999998</v>
      </c>
      <c r="U223" s="28">
        <f t="shared" si="37"/>
        <v>66.59</v>
      </c>
    </row>
    <row r="224" spans="1:21" ht="18" customHeight="1">
      <c r="A224" s="10"/>
      <c r="B224" s="7" t="s">
        <v>99</v>
      </c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</row>
    <row r="225" spans="1:21" ht="31.5" customHeight="1">
      <c r="A225" s="4" t="s">
        <v>198</v>
      </c>
      <c r="B225" s="6" t="s">
        <v>199</v>
      </c>
      <c r="C225" s="17">
        <v>60</v>
      </c>
      <c r="D225" s="17">
        <v>0.9</v>
      </c>
      <c r="E225" s="17">
        <v>0.1</v>
      </c>
      <c r="F225" s="17">
        <v>5</v>
      </c>
      <c r="G225" s="17">
        <v>24.1</v>
      </c>
      <c r="H225" s="17">
        <v>0</v>
      </c>
      <c r="I225" s="17">
        <v>0</v>
      </c>
      <c r="J225" s="17">
        <v>0</v>
      </c>
      <c r="K225" s="17">
        <v>0</v>
      </c>
      <c r="L225" s="17">
        <v>2.4</v>
      </c>
      <c r="M225" s="17">
        <v>0</v>
      </c>
      <c r="N225" s="17">
        <v>0</v>
      </c>
      <c r="O225" s="17">
        <v>21.6</v>
      </c>
      <c r="P225" s="17">
        <v>11.8</v>
      </c>
      <c r="Q225" s="17">
        <v>23.4</v>
      </c>
      <c r="R225" s="17">
        <v>0.7</v>
      </c>
      <c r="S225" s="17">
        <v>0</v>
      </c>
      <c r="T225" s="17">
        <v>0</v>
      </c>
      <c r="U225" s="17">
        <v>0</v>
      </c>
    </row>
    <row r="226" spans="1:21" ht="19.5" customHeight="1">
      <c r="A226" s="10" t="s">
        <v>138</v>
      </c>
      <c r="B226" s="10" t="s">
        <v>139</v>
      </c>
      <c r="C226" s="22">
        <v>200</v>
      </c>
      <c r="D226" s="22">
        <v>6.7</v>
      </c>
      <c r="E226" s="22">
        <v>4.5999999999999996</v>
      </c>
      <c r="F226" s="22">
        <v>16.3</v>
      </c>
      <c r="G226" s="22">
        <v>133.1</v>
      </c>
      <c r="H226" s="22">
        <v>0.14000000000000001</v>
      </c>
      <c r="I226" s="22">
        <v>0.05</v>
      </c>
      <c r="J226" s="22">
        <v>97.19</v>
      </c>
      <c r="K226" s="22">
        <v>0</v>
      </c>
      <c r="L226" s="22">
        <v>4.7699999999999996</v>
      </c>
      <c r="M226" s="22">
        <v>95.82</v>
      </c>
      <c r="N226" s="22">
        <v>382.43</v>
      </c>
      <c r="O226" s="22">
        <v>26.94</v>
      </c>
      <c r="P226" s="22">
        <v>29</v>
      </c>
      <c r="Q226" s="22">
        <v>80.47</v>
      </c>
      <c r="R226" s="22">
        <v>1.48</v>
      </c>
      <c r="S226" s="22">
        <v>15.96</v>
      </c>
      <c r="T226" s="22">
        <v>2.0099999999999998</v>
      </c>
      <c r="U226" s="22">
        <v>28.88</v>
      </c>
    </row>
    <row r="227" spans="1:21" ht="19.5" customHeight="1">
      <c r="A227" s="10" t="s">
        <v>55</v>
      </c>
      <c r="B227" s="10" t="s">
        <v>56</v>
      </c>
      <c r="C227" s="73" t="s">
        <v>65</v>
      </c>
      <c r="D227" s="17">
        <v>14.78</v>
      </c>
      <c r="E227" s="17">
        <v>15.98</v>
      </c>
      <c r="F227" s="22">
        <v>33.1</v>
      </c>
      <c r="G227" s="22">
        <v>273.2</v>
      </c>
      <c r="H227" s="22">
        <v>7.0000000000000007E-2</v>
      </c>
      <c r="I227" s="22">
        <v>0.06</v>
      </c>
      <c r="J227" s="22">
        <v>144.87</v>
      </c>
      <c r="K227" s="22">
        <v>0</v>
      </c>
      <c r="L227" s="22">
        <v>2.08</v>
      </c>
      <c r="M227" s="22">
        <v>272.89999999999998</v>
      </c>
      <c r="N227" s="22">
        <v>287.76</v>
      </c>
      <c r="O227" s="22">
        <v>72.64</v>
      </c>
      <c r="P227" s="22">
        <v>78.849999999999994</v>
      </c>
      <c r="Q227" s="22">
        <v>174.89</v>
      </c>
      <c r="R227" s="22">
        <v>1.53</v>
      </c>
      <c r="S227" s="22">
        <v>37.409999999999997</v>
      </c>
      <c r="T227" s="22">
        <v>19.63</v>
      </c>
      <c r="U227" s="22">
        <v>118.1</v>
      </c>
    </row>
    <row r="228" spans="1:21" ht="19.5" customHeight="1">
      <c r="A228" s="10" t="s">
        <v>43</v>
      </c>
      <c r="B228" s="10" t="s">
        <v>44</v>
      </c>
      <c r="C228" s="22">
        <v>207</v>
      </c>
      <c r="D228" s="22">
        <v>0.2</v>
      </c>
      <c r="E228" s="22">
        <v>0.1</v>
      </c>
      <c r="F228" s="22">
        <v>6.6</v>
      </c>
      <c r="G228" s="22">
        <v>27.9</v>
      </c>
      <c r="H228" s="22">
        <v>0</v>
      </c>
      <c r="I228" s="22">
        <v>0.01</v>
      </c>
      <c r="J228" s="22">
        <v>0.38</v>
      </c>
      <c r="K228" s="22">
        <v>0</v>
      </c>
      <c r="L228" s="22">
        <v>1.1599999999999999</v>
      </c>
      <c r="M228" s="22">
        <v>1.26</v>
      </c>
      <c r="N228" s="22">
        <v>30.23</v>
      </c>
      <c r="O228" s="22">
        <v>67</v>
      </c>
      <c r="P228" s="22">
        <v>4.5599999999999996</v>
      </c>
      <c r="Q228" s="22">
        <v>8.52</v>
      </c>
      <c r="R228" s="22">
        <v>0.77</v>
      </c>
      <c r="S228" s="22">
        <v>0.01</v>
      </c>
      <c r="T228" s="22">
        <v>0.02</v>
      </c>
      <c r="U228" s="22">
        <v>0.7</v>
      </c>
    </row>
    <row r="229" spans="1:21" ht="19.5" customHeight="1">
      <c r="A229" s="3" t="s">
        <v>29</v>
      </c>
      <c r="B229" s="3" t="s">
        <v>30</v>
      </c>
      <c r="C229" s="17">
        <v>20</v>
      </c>
      <c r="D229" s="17">
        <v>1.52</v>
      </c>
      <c r="E229" s="17">
        <v>0.16</v>
      </c>
      <c r="F229" s="17">
        <v>9.84</v>
      </c>
      <c r="G229" s="17">
        <v>46.9</v>
      </c>
      <c r="H229" s="17">
        <v>0.02</v>
      </c>
      <c r="I229" s="17">
        <v>0.01</v>
      </c>
      <c r="J229" s="17">
        <v>0</v>
      </c>
      <c r="K229" s="17">
        <v>0</v>
      </c>
      <c r="L229" s="17">
        <v>0</v>
      </c>
      <c r="M229" s="17">
        <v>100</v>
      </c>
      <c r="N229" s="17">
        <v>19</v>
      </c>
      <c r="O229" s="17">
        <v>4</v>
      </c>
      <c r="P229" s="17">
        <v>3</v>
      </c>
      <c r="Q229" s="17">
        <v>13</v>
      </c>
      <c r="R229" s="17">
        <v>0.2</v>
      </c>
      <c r="S229" s="17">
        <v>0.64</v>
      </c>
      <c r="T229" s="17">
        <v>1.2</v>
      </c>
      <c r="U229" s="17">
        <v>2.9</v>
      </c>
    </row>
    <row r="230" spans="1:21" ht="19.5" customHeight="1">
      <c r="A230" s="10" t="s">
        <v>29</v>
      </c>
      <c r="B230" s="10" t="s">
        <v>31</v>
      </c>
      <c r="C230" s="22">
        <v>20</v>
      </c>
      <c r="D230" s="22">
        <v>1.3</v>
      </c>
      <c r="E230" s="22">
        <v>0.2</v>
      </c>
      <c r="F230" s="22">
        <v>6.7</v>
      </c>
      <c r="G230" s="22">
        <v>34.200000000000003</v>
      </c>
      <c r="H230" s="22">
        <v>0.04</v>
      </c>
      <c r="I230" s="22">
        <v>0.02</v>
      </c>
      <c r="J230" s="22">
        <v>0</v>
      </c>
      <c r="K230" s="22">
        <v>0</v>
      </c>
      <c r="L230" s="22">
        <v>0</v>
      </c>
      <c r="M230" s="22">
        <v>122</v>
      </c>
      <c r="N230" s="22">
        <v>49</v>
      </c>
      <c r="O230" s="22">
        <v>7</v>
      </c>
      <c r="P230" s="22">
        <v>9.4</v>
      </c>
      <c r="Q230" s="22">
        <v>31.6</v>
      </c>
      <c r="R230" s="22">
        <v>0.78</v>
      </c>
      <c r="S230" s="22">
        <v>0</v>
      </c>
      <c r="T230" s="22">
        <v>6.18</v>
      </c>
      <c r="U230" s="22">
        <v>0</v>
      </c>
    </row>
    <row r="231" spans="1:21" ht="19.5" customHeight="1">
      <c r="A231" s="10" t="s">
        <v>29</v>
      </c>
      <c r="B231" s="10" t="s">
        <v>87</v>
      </c>
      <c r="C231" s="22">
        <v>100</v>
      </c>
      <c r="D231" s="22">
        <v>0.4</v>
      </c>
      <c r="E231" s="22">
        <v>0.4</v>
      </c>
      <c r="F231" s="22">
        <v>9.8000000000000007</v>
      </c>
      <c r="G231" s="22">
        <v>44.4</v>
      </c>
      <c r="H231" s="22">
        <v>0.03</v>
      </c>
      <c r="I231" s="22">
        <v>0.02</v>
      </c>
      <c r="J231" s="22">
        <v>5</v>
      </c>
      <c r="K231" s="22">
        <v>0</v>
      </c>
      <c r="L231" s="22">
        <v>10</v>
      </c>
      <c r="M231" s="22">
        <v>26</v>
      </c>
      <c r="N231" s="22">
        <v>278</v>
      </c>
      <c r="O231" s="22">
        <v>16</v>
      </c>
      <c r="P231" s="22">
        <v>9</v>
      </c>
      <c r="Q231" s="22">
        <v>11</v>
      </c>
      <c r="R231" s="22">
        <v>2.2000000000000002</v>
      </c>
      <c r="S231" s="22">
        <v>2</v>
      </c>
      <c r="T231" s="22">
        <v>0.3</v>
      </c>
      <c r="U231" s="22">
        <v>8</v>
      </c>
    </row>
    <row r="232" spans="1:21" ht="19.5" customHeight="1">
      <c r="A232" s="10"/>
      <c r="B232" s="7" t="s">
        <v>100</v>
      </c>
      <c r="C232" s="28">
        <v>807</v>
      </c>
      <c r="D232" s="28">
        <f>SUM(D225:D231)</f>
        <v>25.799999999999997</v>
      </c>
      <c r="E232" s="28">
        <f t="shared" ref="E232:U232" si="38">SUM(E225:E231)</f>
        <v>21.54</v>
      </c>
      <c r="F232" s="28">
        <f t="shared" si="38"/>
        <v>87.34</v>
      </c>
      <c r="G232" s="28">
        <f t="shared" si="38"/>
        <v>583.79999999999995</v>
      </c>
      <c r="H232" s="28">
        <f t="shared" si="38"/>
        <v>0.30000000000000004</v>
      </c>
      <c r="I232" s="28">
        <f t="shared" si="38"/>
        <v>0.16999999999999998</v>
      </c>
      <c r="J232" s="28">
        <f t="shared" si="38"/>
        <v>247.44</v>
      </c>
      <c r="K232" s="28">
        <f t="shared" si="38"/>
        <v>0</v>
      </c>
      <c r="L232" s="28">
        <f t="shared" si="38"/>
        <v>20.41</v>
      </c>
      <c r="M232" s="28">
        <f t="shared" si="38"/>
        <v>617.98</v>
      </c>
      <c r="N232" s="28">
        <f t="shared" si="38"/>
        <v>1046.42</v>
      </c>
      <c r="O232" s="28">
        <f t="shared" si="38"/>
        <v>215.18</v>
      </c>
      <c r="P232" s="28">
        <f t="shared" si="38"/>
        <v>145.60999999999999</v>
      </c>
      <c r="Q232" s="28">
        <f t="shared" si="38"/>
        <v>342.88</v>
      </c>
      <c r="R232" s="28">
        <f t="shared" si="38"/>
        <v>7.660000000000001</v>
      </c>
      <c r="S232" s="28">
        <f t="shared" si="38"/>
        <v>56.019999999999996</v>
      </c>
      <c r="T232" s="28">
        <f t="shared" si="38"/>
        <v>29.34</v>
      </c>
      <c r="U232" s="28">
        <f t="shared" si="38"/>
        <v>158.57999999999998</v>
      </c>
    </row>
    <row r="233" spans="1:21" ht="19.5" customHeight="1">
      <c r="A233" s="10"/>
      <c r="B233" s="7" t="s">
        <v>101</v>
      </c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</row>
    <row r="234" spans="1:21" ht="19.5" customHeight="1">
      <c r="A234" s="10" t="s">
        <v>29</v>
      </c>
      <c r="B234" s="6" t="s">
        <v>130</v>
      </c>
      <c r="C234" s="22">
        <v>200</v>
      </c>
      <c r="D234" s="22">
        <v>0.6</v>
      </c>
      <c r="E234" s="22">
        <v>0</v>
      </c>
      <c r="F234" s="22">
        <v>33</v>
      </c>
      <c r="G234" s="22">
        <v>134.4</v>
      </c>
      <c r="H234" s="22">
        <v>0.03</v>
      </c>
      <c r="I234" s="22">
        <v>0.06</v>
      </c>
      <c r="J234" s="22">
        <v>60</v>
      </c>
      <c r="K234" s="22">
        <v>0</v>
      </c>
      <c r="L234" s="22">
        <v>5</v>
      </c>
      <c r="M234" s="22">
        <v>9</v>
      </c>
      <c r="N234" s="22">
        <v>252</v>
      </c>
      <c r="O234" s="22">
        <v>9</v>
      </c>
      <c r="P234" s="22">
        <v>21</v>
      </c>
      <c r="Q234" s="22">
        <v>26</v>
      </c>
      <c r="R234" s="22">
        <v>0.3</v>
      </c>
      <c r="S234" s="22">
        <v>0</v>
      </c>
      <c r="T234" s="22">
        <v>0</v>
      </c>
      <c r="U234" s="22">
        <v>0</v>
      </c>
    </row>
    <row r="235" spans="1:21" ht="26.25" customHeight="1">
      <c r="A235" s="10" t="s">
        <v>57</v>
      </c>
      <c r="B235" s="10" t="s">
        <v>58</v>
      </c>
      <c r="C235" s="22">
        <v>60</v>
      </c>
      <c r="D235" s="22">
        <v>4.7</v>
      </c>
      <c r="E235" s="22">
        <v>4</v>
      </c>
      <c r="F235" s="22">
        <v>30.5</v>
      </c>
      <c r="G235" s="22">
        <v>176.9</v>
      </c>
      <c r="H235" s="22">
        <v>0.06</v>
      </c>
      <c r="I235" s="22">
        <v>0.03</v>
      </c>
      <c r="J235" s="22">
        <v>19.12</v>
      </c>
      <c r="K235" s="22">
        <v>0.14000000000000001</v>
      </c>
      <c r="L235" s="22">
        <v>0</v>
      </c>
      <c r="M235" s="22">
        <v>240.68</v>
      </c>
      <c r="N235" s="22">
        <v>50.54</v>
      </c>
      <c r="O235" s="22">
        <v>17.63</v>
      </c>
      <c r="P235" s="22">
        <v>6.52</v>
      </c>
      <c r="Q235" s="22">
        <v>40.93</v>
      </c>
      <c r="R235" s="22">
        <v>0.56999999999999995</v>
      </c>
      <c r="S235" s="22">
        <v>33.36</v>
      </c>
      <c r="T235" s="22">
        <v>3.15</v>
      </c>
      <c r="U235" s="22">
        <v>11.03</v>
      </c>
    </row>
    <row r="236" spans="1:21" ht="19.5" customHeight="1">
      <c r="A236" s="10"/>
      <c r="B236" s="7" t="s">
        <v>103</v>
      </c>
      <c r="C236" s="28">
        <f>C234+C235</f>
        <v>260</v>
      </c>
      <c r="D236" s="28">
        <f>D234+D235</f>
        <v>5.3</v>
      </c>
      <c r="E236" s="28">
        <f t="shared" ref="E236:U236" si="39">E234+E235</f>
        <v>4</v>
      </c>
      <c r="F236" s="28">
        <f t="shared" si="39"/>
        <v>63.5</v>
      </c>
      <c r="G236" s="28">
        <f t="shared" si="39"/>
        <v>311.3</v>
      </c>
      <c r="H236" s="28">
        <f t="shared" si="39"/>
        <v>0.09</v>
      </c>
      <c r="I236" s="28">
        <f t="shared" si="39"/>
        <v>0.09</v>
      </c>
      <c r="J236" s="28">
        <f t="shared" si="39"/>
        <v>79.12</v>
      </c>
      <c r="K236" s="28">
        <f t="shared" si="39"/>
        <v>0.14000000000000001</v>
      </c>
      <c r="L236" s="28">
        <f t="shared" si="39"/>
        <v>5</v>
      </c>
      <c r="M236" s="28">
        <f t="shared" si="39"/>
        <v>249.68</v>
      </c>
      <c r="N236" s="28">
        <f t="shared" si="39"/>
        <v>302.54000000000002</v>
      </c>
      <c r="O236" s="28">
        <f t="shared" si="39"/>
        <v>26.63</v>
      </c>
      <c r="P236" s="28">
        <f t="shared" si="39"/>
        <v>27.52</v>
      </c>
      <c r="Q236" s="28">
        <f t="shared" si="39"/>
        <v>66.930000000000007</v>
      </c>
      <c r="R236" s="28">
        <f t="shared" si="39"/>
        <v>0.86999999999999988</v>
      </c>
      <c r="S236" s="28">
        <f t="shared" si="39"/>
        <v>33.36</v>
      </c>
      <c r="T236" s="28">
        <f t="shared" si="39"/>
        <v>3.15</v>
      </c>
      <c r="U236" s="28">
        <f t="shared" si="39"/>
        <v>11.03</v>
      </c>
    </row>
    <row r="237" spans="1:21" ht="19.5" customHeight="1">
      <c r="A237" s="10"/>
      <c r="B237" s="7" t="s">
        <v>104</v>
      </c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</row>
    <row r="238" spans="1:21" ht="19.5" customHeight="1">
      <c r="A238" s="10" t="s">
        <v>39</v>
      </c>
      <c r="B238" s="10" t="s">
        <v>40</v>
      </c>
      <c r="C238" s="22">
        <v>180</v>
      </c>
      <c r="D238" s="22">
        <v>6.39</v>
      </c>
      <c r="E238" s="22">
        <v>5.91</v>
      </c>
      <c r="F238" s="22">
        <v>39.36</v>
      </c>
      <c r="G238" s="22">
        <v>236.2</v>
      </c>
      <c r="H238" s="22">
        <v>7.0000000000000007E-2</v>
      </c>
      <c r="I238" s="22">
        <v>0.03</v>
      </c>
      <c r="J238" s="22">
        <v>22.03</v>
      </c>
      <c r="K238" s="22">
        <v>0.11</v>
      </c>
      <c r="L238" s="22">
        <v>0</v>
      </c>
      <c r="M238" s="22">
        <v>179</v>
      </c>
      <c r="N238" s="22">
        <v>64</v>
      </c>
      <c r="O238" s="22">
        <v>127</v>
      </c>
      <c r="P238" s="22">
        <v>9</v>
      </c>
      <c r="Q238" s="22">
        <v>48</v>
      </c>
      <c r="R238" s="22">
        <v>0.9</v>
      </c>
      <c r="S238" s="22">
        <v>24.92</v>
      </c>
      <c r="T238" s="22">
        <v>0.1</v>
      </c>
      <c r="U238" s="22">
        <v>14.31</v>
      </c>
    </row>
    <row r="239" spans="1:21" ht="42" customHeight="1">
      <c r="A239" s="6" t="s">
        <v>85</v>
      </c>
      <c r="B239" s="6" t="s">
        <v>89</v>
      </c>
      <c r="C239" s="21" t="s">
        <v>151</v>
      </c>
      <c r="D239" s="17">
        <v>10.81</v>
      </c>
      <c r="E239" s="17">
        <v>10.4</v>
      </c>
      <c r="F239" s="17">
        <v>8.42</v>
      </c>
      <c r="G239" s="17">
        <v>168.9</v>
      </c>
      <c r="H239" s="17">
        <v>0</v>
      </c>
      <c r="I239" s="17">
        <v>0</v>
      </c>
      <c r="J239" s="17">
        <v>38.450000000000003</v>
      </c>
      <c r="K239" s="17">
        <v>0.01</v>
      </c>
      <c r="L239" s="17">
        <v>1.79</v>
      </c>
      <c r="M239" s="17">
        <v>3</v>
      </c>
      <c r="N239" s="17">
        <v>43</v>
      </c>
      <c r="O239" s="17">
        <v>45.75</v>
      </c>
      <c r="P239" s="17">
        <v>35.130000000000003</v>
      </c>
      <c r="Q239" s="17">
        <v>109</v>
      </c>
      <c r="R239" s="17">
        <v>1.6</v>
      </c>
      <c r="S239" s="17">
        <v>0</v>
      </c>
      <c r="T239" s="17">
        <v>0</v>
      </c>
      <c r="U239" s="17">
        <v>0</v>
      </c>
    </row>
    <row r="240" spans="1:21" ht="19.5" customHeight="1">
      <c r="A240" s="10" t="s">
        <v>120</v>
      </c>
      <c r="B240" s="10" t="s">
        <v>121</v>
      </c>
      <c r="C240" s="22">
        <v>200</v>
      </c>
      <c r="D240" s="22">
        <v>0.2</v>
      </c>
      <c r="E240" s="22">
        <v>0</v>
      </c>
      <c r="F240" s="22">
        <v>8</v>
      </c>
      <c r="G240" s="22">
        <v>33</v>
      </c>
      <c r="H240" s="22">
        <v>0.01</v>
      </c>
      <c r="I240" s="22">
        <v>0.01</v>
      </c>
      <c r="J240" s="22">
        <v>1.06</v>
      </c>
      <c r="K240" s="22">
        <v>0</v>
      </c>
      <c r="L240" s="22">
        <v>5.28</v>
      </c>
      <c r="M240" s="22">
        <v>2.23</v>
      </c>
      <c r="N240" s="22">
        <v>36.15</v>
      </c>
      <c r="O240" s="22">
        <v>74.47</v>
      </c>
      <c r="P240" s="22">
        <v>2.4900000000000002</v>
      </c>
      <c r="Q240" s="22">
        <v>4.4000000000000004</v>
      </c>
      <c r="R240" s="22">
        <v>0.08</v>
      </c>
      <c r="S240" s="22">
        <v>0.44</v>
      </c>
      <c r="T240" s="22">
        <v>0.1</v>
      </c>
      <c r="U240" s="22">
        <v>3.74</v>
      </c>
    </row>
    <row r="241" spans="1:21" ht="19.5" customHeight="1">
      <c r="A241" s="10" t="s">
        <v>29</v>
      </c>
      <c r="B241" s="10" t="s">
        <v>30</v>
      </c>
      <c r="C241" s="22">
        <v>30</v>
      </c>
      <c r="D241" s="22">
        <v>2.2999999999999998</v>
      </c>
      <c r="E241" s="22">
        <v>0.2</v>
      </c>
      <c r="F241" s="22">
        <v>14.8</v>
      </c>
      <c r="G241" s="22">
        <v>70.3</v>
      </c>
      <c r="H241" s="22">
        <v>0.03</v>
      </c>
      <c r="I241" s="22">
        <v>0.01</v>
      </c>
      <c r="J241" s="22">
        <v>0</v>
      </c>
      <c r="K241" s="22">
        <v>0</v>
      </c>
      <c r="L241" s="22">
        <v>0</v>
      </c>
      <c r="M241" s="22">
        <v>149.69999999999999</v>
      </c>
      <c r="N241" s="22">
        <v>27.9</v>
      </c>
      <c r="O241" s="22">
        <v>6</v>
      </c>
      <c r="P241" s="22">
        <v>4.2</v>
      </c>
      <c r="Q241" s="22">
        <v>19.5</v>
      </c>
      <c r="R241" s="22">
        <v>0.33</v>
      </c>
      <c r="S241" s="22">
        <v>0.96</v>
      </c>
      <c r="T241" s="22">
        <v>1.8</v>
      </c>
      <c r="U241" s="22">
        <v>4.3499999999999996</v>
      </c>
    </row>
    <row r="242" spans="1:21" ht="19.5" customHeight="1">
      <c r="A242" s="10"/>
      <c r="B242" s="7" t="s">
        <v>108</v>
      </c>
      <c r="C242" s="28">
        <v>670</v>
      </c>
      <c r="D242" s="28">
        <f t="shared" ref="D242:U242" si="40">D238+D239+D240+D244+D241</f>
        <v>25.5</v>
      </c>
      <c r="E242" s="28">
        <f t="shared" si="40"/>
        <v>21.51</v>
      </c>
      <c r="F242" s="28">
        <f t="shared" si="40"/>
        <v>78.58</v>
      </c>
      <c r="G242" s="28">
        <f t="shared" si="40"/>
        <v>608.6</v>
      </c>
      <c r="H242" s="28">
        <f t="shared" si="40"/>
        <v>0.17</v>
      </c>
      <c r="I242" s="28">
        <f t="shared" si="40"/>
        <v>0.32</v>
      </c>
      <c r="J242" s="28">
        <f t="shared" si="40"/>
        <v>87.94</v>
      </c>
      <c r="K242" s="28">
        <f t="shared" si="40"/>
        <v>0.12</v>
      </c>
      <c r="L242" s="28">
        <f t="shared" si="40"/>
        <v>8.07</v>
      </c>
      <c r="M242" s="28">
        <f t="shared" si="40"/>
        <v>409.93</v>
      </c>
      <c r="N242" s="28">
        <f t="shared" si="40"/>
        <v>413.04999999999995</v>
      </c>
      <c r="O242" s="28">
        <f t="shared" si="40"/>
        <v>464.22</v>
      </c>
      <c r="P242" s="28">
        <f t="shared" si="40"/>
        <v>74.820000000000007</v>
      </c>
      <c r="Q242" s="28">
        <f t="shared" si="40"/>
        <v>337.9</v>
      </c>
      <c r="R242" s="28">
        <f t="shared" si="40"/>
        <v>3.1100000000000003</v>
      </c>
      <c r="S242" s="28">
        <f t="shared" si="40"/>
        <v>44.32</v>
      </c>
      <c r="T242" s="28">
        <f t="shared" si="40"/>
        <v>5.5</v>
      </c>
      <c r="U242" s="28">
        <f t="shared" si="40"/>
        <v>62.4</v>
      </c>
    </row>
    <row r="243" spans="1:21" ht="19.5" customHeight="1">
      <c r="A243" s="10"/>
      <c r="B243" s="7" t="s">
        <v>152</v>
      </c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</row>
    <row r="244" spans="1:21" ht="19.5" customHeight="1">
      <c r="A244" s="10" t="s">
        <v>29</v>
      </c>
      <c r="B244" s="10" t="s">
        <v>122</v>
      </c>
      <c r="C244" s="22">
        <v>200</v>
      </c>
      <c r="D244" s="22">
        <v>5.8</v>
      </c>
      <c r="E244" s="22">
        <v>5</v>
      </c>
      <c r="F244" s="22">
        <v>8</v>
      </c>
      <c r="G244" s="22">
        <v>100.2</v>
      </c>
      <c r="H244" s="22">
        <v>0.06</v>
      </c>
      <c r="I244" s="22">
        <v>0.27</v>
      </c>
      <c r="J244" s="22">
        <v>26.4</v>
      </c>
      <c r="K244" s="22">
        <v>0</v>
      </c>
      <c r="L244" s="22">
        <v>1</v>
      </c>
      <c r="M244" s="22">
        <v>76</v>
      </c>
      <c r="N244" s="22">
        <v>242</v>
      </c>
      <c r="O244" s="22">
        <v>211</v>
      </c>
      <c r="P244" s="22">
        <v>24</v>
      </c>
      <c r="Q244" s="22">
        <v>157</v>
      </c>
      <c r="R244" s="22">
        <v>0.2</v>
      </c>
      <c r="S244" s="22">
        <v>18</v>
      </c>
      <c r="T244" s="22">
        <v>3.5</v>
      </c>
      <c r="U244" s="22">
        <v>40</v>
      </c>
    </row>
    <row r="245" spans="1:21" ht="19.5" customHeight="1">
      <c r="A245" s="10"/>
      <c r="B245" s="7" t="s">
        <v>161</v>
      </c>
      <c r="C245" s="28">
        <f>C244</f>
        <v>200</v>
      </c>
      <c r="D245" s="28">
        <f t="shared" ref="D245:U245" si="41">D244</f>
        <v>5.8</v>
      </c>
      <c r="E245" s="28">
        <f t="shared" si="41"/>
        <v>5</v>
      </c>
      <c r="F245" s="28">
        <f t="shared" si="41"/>
        <v>8</v>
      </c>
      <c r="G245" s="28">
        <f t="shared" si="41"/>
        <v>100.2</v>
      </c>
      <c r="H245" s="28">
        <f t="shared" si="41"/>
        <v>0.06</v>
      </c>
      <c r="I245" s="28">
        <f t="shared" si="41"/>
        <v>0.27</v>
      </c>
      <c r="J245" s="28">
        <f t="shared" si="41"/>
        <v>26.4</v>
      </c>
      <c r="K245" s="28">
        <f t="shared" si="41"/>
        <v>0</v>
      </c>
      <c r="L245" s="28">
        <f t="shared" si="41"/>
        <v>1</v>
      </c>
      <c r="M245" s="28">
        <f t="shared" si="41"/>
        <v>76</v>
      </c>
      <c r="N245" s="28">
        <f t="shared" si="41"/>
        <v>242</v>
      </c>
      <c r="O245" s="28">
        <f t="shared" si="41"/>
        <v>211</v>
      </c>
      <c r="P245" s="28">
        <f t="shared" si="41"/>
        <v>24</v>
      </c>
      <c r="Q245" s="28">
        <f t="shared" si="41"/>
        <v>157</v>
      </c>
      <c r="R245" s="28">
        <f t="shared" si="41"/>
        <v>0.2</v>
      </c>
      <c r="S245" s="28">
        <f t="shared" si="41"/>
        <v>18</v>
      </c>
      <c r="T245" s="28">
        <f t="shared" si="41"/>
        <v>3.5</v>
      </c>
      <c r="U245" s="28">
        <f t="shared" si="41"/>
        <v>40</v>
      </c>
    </row>
    <row r="246" spans="1:21" ht="19.5" customHeight="1">
      <c r="A246" s="10"/>
      <c r="B246" s="12" t="s">
        <v>33</v>
      </c>
      <c r="C246" s="29">
        <f>C223+C232+C236+C242+C245</f>
        <v>2377</v>
      </c>
      <c r="D246" s="29">
        <f t="shared" ref="D246:U246" si="42">D223+D232+D236+D242+D245</f>
        <v>75.749999999999986</v>
      </c>
      <c r="E246" s="29">
        <f t="shared" si="42"/>
        <v>65.16</v>
      </c>
      <c r="F246" s="29">
        <f t="shared" si="42"/>
        <v>301.88</v>
      </c>
      <c r="G246" s="29">
        <f t="shared" si="42"/>
        <v>2033.2</v>
      </c>
      <c r="H246" s="29">
        <f t="shared" si="42"/>
        <v>0.78</v>
      </c>
      <c r="I246" s="29">
        <f t="shared" si="42"/>
        <v>1.1000000000000001</v>
      </c>
      <c r="J246" s="29">
        <f t="shared" si="42"/>
        <v>583.58000000000004</v>
      </c>
      <c r="K246" s="29">
        <f t="shared" si="42"/>
        <v>0.51</v>
      </c>
      <c r="L246" s="29">
        <f t="shared" si="42"/>
        <v>35.879999999999995</v>
      </c>
      <c r="M246" s="29">
        <f t="shared" si="42"/>
        <v>1945.13</v>
      </c>
      <c r="N246" s="29">
        <f t="shared" si="42"/>
        <v>2538.67</v>
      </c>
      <c r="O246" s="29">
        <f t="shared" si="42"/>
        <v>1288.1300000000001</v>
      </c>
      <c r="P246" s="29">
        <f t="shared" si="42"/>
        <v>330.62</v>
      </c>
      <c r="Q246" s="29">
        <f t="shared" si="42"/>
        <v>1231.6100000000001</v>
      </c>
      <c r="R246" s="29">
        <f t="shared" si="42"/>
        <v>13.670000000000002</v>
      </c>
      <c r="S246" s="29">
        <f t="shared" si="42"/>
        <v>202.56</v>
      </c>
      <c r="T246" s="29">
        <f t="shared" si="42"/>
        <v>61.73</v>
      </c>
      <c r="U246" s="29">
        <f t="shared" si="42"/>
        <v>338.59999999999997</v>
      </c>
    </row>
    <row r="247" spans="1:21" ht="19.5" customHeight="1">
      <c r="A247" s="15"/>
      <c r="B247" s="15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</row>
    <row r="248" spans="1:21" ht="19.5" customHeight="1">
      <c r="A248" s="42" t="s">
        <v>172</v>
      </c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</row>
    <row r="249" spans="1:21" ht="19.5" customHeight="1">
      <c r="A249" s="43" t="s">
        <v>0</v>
      </c>
      <c r="B249" s="43" t="s">
        <v>76</v>
      </c>
      <c r="C249" s="70" t="s">
        <v>1</v>
      </c>
      <c r="D249" s="44" t="s">
        <v>77</v>
      </c>
      <c r="E249" s="45"/>
      <c r="F249" s="46"/>
      <c r="G249" s="47" t="s">
        <v>5</v>
      </c>
      <c r="H249" s="71" t="s">
        <v>74</v>
      </c>
      <c r="I249" s="71"/>
      <c r="J249" s="71"/>
      <c r="K249" s="71"/>
      <c r="L249" s="71"/>
      <c r="M249" s="71" t="s">
        <v>75</v>
      </c>
      <c r="N249" s="71"/>
      <c r="O249" s="71"/>
      <c r="P249" s="71"/>
      <c r="Q249" s="71"/>
      <c r="R249" s="71"/>
      <c r="S249" s="71"/>
      <c r="T249" s="71"/>
      <c r="U249" s="71"/>
    </row>
    <row r="250" spans="1:21" ht="19.5" customHeight="1">
      <c r="A250" s="43"/>
      <c r="B250" s="43"/>
      <c r="C250" s="72"/>
      <c r="D250" s="26" t="s">
        <v>2</v>
      </c>
      <c r="E250" s="26" t="s">
        <v>3</v>
      </c>
      <c r="F250" s="26" t="s">
        <v>4</v>
      </c>
      <c r="G250" s="48"/>
      <c r="H250" s="36" t="s">
        <v>6</v>
      </c>
      <c r="I250" s="36" t="s">
        <v>7</v>
      </c>
      <c r="J250" s="36" t="s">
        <v>8</v>
      </c>
      <c r="K250" s="36" t="s">
        <v>9</v>
      </c>
      <c r="L250" s="36" t="s">
        <v>10</v>
      </c>
      <c r="M250" s="36" t="s">
        <v>11</v>
      </c>
      <c r="N250" s="36" t="s">
        <v>12</v>
      </c>
      <c r="O250" s="36" t="s">
        <v>13</v>
      </c>
      <c r="P250" s="36" t="s">
        <v>14</v>
      </c>
      <c r="Q250" s="36" t="s">
        <v>15</v>
      </c>
      <c r="R250" s="36" t="s">
        <v>16</v>
      </c>
      <c r="S250" s="36" t="s">
        <v>17</v>
      </c>
      <c r="T250" s="36" t="s">
        <v>18</v>
      </c>
      <c r="U250" s="36" t="s">
        <v>19</v>
      </c>
    </row>
    <row r="251" spans="1:21" ht="19.5" customHeight="1">
      <c r="A251" s="7"/>
      <c r="B251" s="7"/>
      <c r="C251" s="36" t="s">
        <v>20</v>
      </c>
      <c r="D251" s="36" t="s">
        <v>20</v>
      </c>
      <c r="E251" s="36" t="s">
        <v>20</v>
      </c>
      <c r="F251" s="36" t="s">
        <v>20</v>
      </c>
      <c r="G251" s="36" t="s">
        <v>21</v>
      </c>
      <c r="H251" s="36" t="s">
        <v>22</v>
      </c>
      <c r="I251" s="36" t="s">
        <v>22</v>
      </c>
      <c r="J251" s="36" t="s">
        <v>23</v>
      </c>
      <c r="K251" s="36" t="s">
        <v>24</v>
      </c>
      <c r="L251" s="36" t="s">
        <v>22</v>
      </c>
      <c r="M251" s="36" t="s">
        <v>22</v>
      </c>
      <c r="N251" s="36" t="s">
        <v>22</v>
      </c>
      <c r="O251" s="36" t="s">
        <v>22</v>
      </c>
      <c r="P251" s="36" t="s">
        <v>22</v>
      </c>
      <c r="Q251" s="36" t="s">
        <v>22</v>
      </c>
      <c r="R251" s="36" t="s">
        <v>22</v>
      </c>
      <c r="S251" s="36" t="s">
        <v>24</v>
      </c>
      <c r="T251" s="36" t="s">
        <v>24</v>
      </c>
      <c r="U251" s="36" t="s">
        <v>24</v>
      </c>
    </row>
    <row r="252" spans="1:21" ht="19.5" customHeight="1">
      <c r="A252" s="10"/>
      <c r="B252" s="7" t="s">
        <v>96</v>
      </c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</row>
    <row r="253" spans="1:21" ht="26.25" customHeight="1">
      <c r="A253" s="10" t="s">
        <v>124</v>
      </c>
      <c r="B253" s="10" t="s">
        <v>125</v>
      </c>
      <c r="C253" s="22">
        <v>10</v>
      </c>
      <c r="D253" s="22">
        <v>0.08</v>
      </c>
      <c r="E253" s="22">
        <v>7.25</v>
      </c>
      <c r="F253" s="22">
        <v>0.13</v>
      </c>
      <c r="G253" s="22">
        <v>66.099999999999994</v>
      </c>
      <c r="H253" s="22">
        <v>0</v>
      </c>
      <c r="I253" s="22">
        <v>0.01</v>
      </c>
      <c r="J253" s="22">
        <v>27</v>
      </c>
      <c r="K253" s="22">
        <v>0.13</v>
      </c>
      <c r="L253" s="22">
        <v>0</v>
      </c>
      <c r="M253" s="22">
        <v>1.1399999999999999</v>
      </c>
      <c r="N253" s="22">
        <v>2.4900000000000002</v>
      </c>
      <c r="O253" s="22">
        <v>2.11</v>
      </c>
      <c r="P253" s="22">
        <v>0</v>
      </c>
      <c r="Q253" s="22">
        <v>2.61</v>
      </c>
      <c r="R253" s="22">
        <v>0.02</v>
      </c>
      <c r="S253" s="22">
        <v>0</v>
      </c>
      <c r="T253" s="22">
        <v>0.1</v>
      </c>
      <c r="U253" s="22">
        <v>0.3</v>
      </c>
    </row>
    <row r="254" spans="1:21" ht="28.5" customHeight="1">
      <c r="A254" s="10" t="s">
        <v>69</v>
      </c>
      <c r="B254" s="10" t="s">
        <v>70</v>
      </c>
      <c r="C254" s="22">
        <v>150</v>
      </c>
      <c r="D254" s="22">
        <v>6.1</v>
      </c>
      <c r="E254" s="22">
        <v>6.9</v>
      </c>
      <c r="F254" s="22">
        <v>29</v>
      </c>
      <c r="G254" s="22">
        <v>202.7</v>
      </c>
      <c r="H254" s="22">
        <v>0.1</v>
      </c>
      <c r="I254" s="22">
        <v>0.13</v>
      </c>
      <c r="J254" s="22">
        <v>30.74</v>
      </c>
      <c r="K254" s="22">
        <v>0.1</v>
      </c>
      <c r="L254" s="22">
        <v>0.41</v>
      </c>
      <c r="M254" s="22">
        <v>256.57</v>
      </c>
      <c r="N254" s="22">
        <v>169.91</v>
      </c>
      <c r="O254" s="22">
        <v>113.68</v>
      </c>
      <c r="P254" s="22">
        <v>29.4</v>
      </c>
      <c r="Q254" s="22">
        <v>154.74</v>
      </c>
      <c r="R254" s="22">
        <v>1.64</v>
      </c>
      <c r="S254" s="22">
        <v>37.159999999999997</v>
      </c>
      <c r="T254" s="22">
        <v>24.8</v>
      </c>
      <c r="U254" s="22">
        <v>16.11</v>
      </c>
    </row>
    <row r="255" spans="1:21" ht="19.5" customHeight="1">
      <c r="A255" s="10" t="s">
        <v>105</v>
      </c>
      <c r="B255" s="10" t="s">
        <v>106</v>
      </c>
      <c r="C255" s="22">
        <v>200</v>
      </c>
      <c r="D255" s="22">
        <v>0.5</v>
      </c>
      <c r="E255" s="22">
        <v>0</v>
      </c>
      <c r="F255" s="22">
        <v>19.8</v>
      </c>
      <c r="G255" s="22">
        <v>81</v>
      </c>
      <c r="H255" s="22">
        <v>0</v>
      </c>
      <c r="I255" s="22">
        <v>0</v>
      </c>
      <c r="J255" s="22">
        <v>15</v>
      </c>
      <c r="K255" s="22">
        <v>0</v>
      </c>
      <c r="L255" s="22">
        <v>0.02</v>
      </c>
      <c r="M255" s="22">
        <v>0.05</v>
      </c>
      <c r="N255" s="22">
        <v>0.17</v>
      </c>
      <c r="O255" s="22">
        <v>108.08</v>
      </c>
      <c r="P255" s="22">
        <v>2.11</v>
      </c>
      <c r="Q255" s="22">
        <v>4.3099999999999996</v>
      </c>
      <c r="R255" s="22">
        <v>0.08</v>
      </c>
      <c r="S255" s="22">
        <v>0</v>
      </c>
      <c r="T255" s="22">
        <v>0</v>
      </c>
      <c r="U255" s="22">
        <v>0</v>
      </c>
    </row>
    <row r="256" spans="1:21" ht="19.5" customHeight="1">
      <c r="A256" s="10" t="s">
        <v>29</v>
      </c>
      <c r="B256" s="10" t="s">
        <v>30</v>
      </c>
      <c r="C256" s="22">
        <v>40</v>
      </c>
      <c r="D256" s="22">
        <v>2.2999999999999998</v>
      </c>
      <c r="E256" s="22">
        <v>0.2</v>
      </c>
      <c r="F256" s="22">
        <v>14.8</v>
      </c>
      <c r="G256" s="22">
        <v>70.3</v>
      </c>
      <c r="H256" s="22">
        <v>0.03</v>
      </c>
      <c r="I256" s="22">
        <v>0.01</v>
      </c>
      <c r="J256" s="22">
        <v>0</v>
      </c>
      <c r="K256" s="22">
        <v>0</v>
      </c>
      <c r="L256" s="22">
        <v>0</v>
      </c>
      <c r="M256" s="22">
        <v>149.69999999999999</v>
      </c>
      <c r="N256" s="22">
        <v>27.9</v>
      </c>
      <c r="O256" s="22">
        <v>6</v>
      </c>
      <c r="P256" s="22">
        <v>4.2</v>
      </c>
      <c r="Q256" s="22">
        <v>19.5</v>
      </c>
      <c r="R256" s="22">
        <v>0.33</v>
      </c>
      <c r="S256" s="22">
        <v>0.96</v>
      </c>
      <c r="T256" s="22">
        <v>1.8</v>
      </c>
      <c r="U256" s="22">
        <v>4.3499999999999996</v>
      </c>
    </row>
    <row r="257" spans="1:21" ht="19.5" customHeight="1">
      <c r="A257" s="4" t="s">
        <v>29</v>
      </c>
      <c r="B257" s="4" t="s">
        <v>185</v>
      </c>
      <c r="C257" s="17">
        <v>200</v>
      </c>
      <c r="D257" s="17">
        <v>3.6</v>
      </c>
      <c r="E257" s="17">
        <v>1.2</v>
      </c>
      <c r="F257" s="17">
        <v>50.4</v>
      </c>
      <c r="G257" s="17">
        <v>226.8</v>
      </c>
      <c r="H257" s="17">
        <v>7.0000000000000007E-2</v>
      </c>
      <c r="I257" s="17">
        <v>0.1</v>
      </c>
      <c r="J257" s="17">
        <v>28.8</v>
      </c>
      <c r="K257" s="17">
        <v>0</v>
      </c>
      <c r="L257" s="17">
        <v>10</v>
      </c>
      <c r="M257" s="17">
        <v>57</v>
      </c>
      <c r="N257" s="17">
        <v>693</v>
      </c>
      <c r="O257" s="17">
        <v>17</v>
      </c>
      <c r="P257" s="17">
        <v>88</v>
      </c>
      <c r="Q257" s="17">
        <v>58</v>
      </c>
      <c r="R257" s="17">
        <v>1.3</v>
      </c>
      <c r="S257" s="17">
        <v>0.12</v>
      </c>
      <c r="T257" s="17">
        <v>2.1</v>
      </c>
      <c r="U257" s="17">
        <v>5.28</v>
      </c>
    </row>
    <row r="258" spans="1:21" ht="19.5" customHeight="1">
      <c r="A258" s="10"/>
      <c r="B258" s="7" t="s">
        <v>32</v>
      </c>
      <c r="C258" s="28">
        <f>C253+C254+C255+C256+C257</f>
        <v>600</v>
      </c>
      <c r="D258" s="28">
        <f>D253+D254+D255+D256+D257</f>
        <v>12.58</v>
      </c>
      <c r="E258" s="28">
        <f t="shared" ref="E258:U258" si="43">E253+E254+E255+E256+E257</f>
        <v>15.549999999999999</v>
      </c>
      <c r="F258" s="28">
        <f t="shared" si="43"/>
        <v>114.13</v>
      </c>
      <c r="G258" s="28">
        <f t="shared" si="43"/>
        <v>646.9</v>
      </c>
      <c r="H258" s="28">
        <f t="shared" si="43"/>
        <v>0.2</v>
      </c>
      <c r="I258" s="28">
        <f t="shared" si="43"/>
        <v>0.25</v>
      </c>
      <c r="J258" s="28">
        <f t="shared" si="43"/>
        <v>101.53999999999999</v>
      </c>
      <c r="K258" s="28">
        <f t="shared" si="43"/>
        <v>0.23</v>
      </c>
      <c r="L258" s="28">
        <f t="shared" si="43"/>
        <v>10.43</v>
      </c>
      <c r="M258" s="28">
        <f t="shared" si="43"/>
        <v>464.46</v>
      </c>
      <c r="N258" s="28">
        <f t="shared" si="43"/>
        <v>893.47</v>
      </c>
      <c r="O258" s="28">
        <f t="shared" si="43"/>
        <v>246.87</v>
      </c>
      <c r="P258" s="28">
        <f t="shared" si="43"/>
        <v>123.71000000000001</v>
      </c>
      <c r="Q258" s="28">
        <f t="shared" si="43"/>
        <v>239.16000000000003</v>
      </c>
      <c r="R258" s="28">
        <f t="shared" si="43"/>
        <v>3.37</v>
      </c>
      <c r="S258" s="28">
        <f t="shared" si="43"/>
        <v>38.239999999999995</v>
      </c>
      <c r="T258" s="28">
        <f t="shared" si="43"/>
        <v>28.800000000000004</v>
      </c>
      <c r="U258" s="28">
        <f t="shared" si="43"/>
        <v>26.04</v>
      </c>
    </row>
    <row r="259" spans="1:21" ht="28.5" customHeight="1">
      <c r="A259" s="10"/>
      <c r="B259" s="7" t="s">
        <v>99</v>
      </c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</row>
    <row r="260" spans="1:21" ht="33" customHeight="1">
      <c r="A260" s="3" t="s">
        <v>51</v>
      </c>
      <c r="B260" s="10" t="s">
        <v>52</v>
      </c>
      <c r="C260" s="17">
        <v>60</v>
      </c>
      <c r="D260" s="17">
        <v>0.7</v>
      </c>
      <c r="E260" s="17">
        <v>5.4</v>
      </c>
      <c r="F260" s="17">
        <v>4</v>
      </c>
      <c r="G260" s="17">
        <v>67.099999999999994</v>
      </c>
      <c r="H260" s="17">
        <v>0.02</v>
      </c>
      <c r="I260" s="17">
        <v>0.02</v>
      </c>
      <c r="J260" s="17">
        <v>72.89</v>
      </c>
      <c r="K260" s="17">
        <v>0</v>
      </c>
      <c r="L260" s="17">
        <v>2.2599999999999998</v>
      </c>
      <c r="M260" s="17">
        <v>200.99</v>
      </c>
      <c r="N260" s="17">
        <v>127.85</v>
      </c>
      <c r="O260" s="17">
        <v>12.1</v>
      </c>
      <c r="P260" s="17">
        <v>9.66</v>
      </c>
      <c r="Q260" s="17">
        <v>21.4</v>
      </c>
      <c r="R260" s="17">
        <v>0.41</v>
      </c>
      <c r="S260" s="17">
        <v>7.86</v>
      </c>
      <c r="T260" s="17">
        <v>0.13</v>
      </c>
      <c r="U260" s="17">
        <v>11.85</v>
      </c>
    </row>
    <row r="261" spans="1:21" ht="31.5" customHeight="1">
      <c r="A261" s="10" t="s">
        <v>128</v>
      </c>
      <c r="B261" s="10" t="s">
        <v>129</v>
      </c>
      <c r="C261" s="22">
        <v>200</v>
      </c>
      <c r="D261" s="22">
        <v>4.5999999999999996</v>
      </c>
      <c r="E261" s="22">
        <v>3.3</v>
      </c>
      <c r="F261" s="22">
        <v>11.4</v>
      </c>
      <c r="G261" s="22">
        <v>93.6</v>
      </c>
      <c r="H261" s="22">
        <v>0.05</v>
      </c>
      <c r="I261" s="22">
        <v>0.04</v>
      </c>
      <c r="J261" s="22">
        <v>101.43</v>
      </c>
      <c r="K261" s="22">
        <v>0.05</v>
      </c>
      <c r="L261" s="22">
        <v>3.69</v>
      </c>
      <c r="M261" s="22">
        <v>58.01</v>
      </c>
      <c r="N261" s="22">
        <v>222.12</v>
      </c>
      <c r="O261" s="22">
        <v>13.28</v>
      </c>
      <c r="P261" s="22">
        <v>12.74</v>
      </c>
      <c r="Q261" s="22">
        <v>35.97</v>
      </c>
      <c r="R261" s="22">
        <v>0.54</v>
      </c>
      <c r="S261" s="22">
        <v>10.28</v>
      </c>
      <c r="T261" s="22">
        <v>0.94</v>
      </c>
      <c r="U261" s="22">
        <v>21.22</v>
      </c>
    </row>
    <row r="262" spans="1:21" ht="19.5" customHeight="1">
      <c r="A262" s="10" t="s">
        <v>45</v>
      </c>
      <c r="B262" s="10" t="s">
        <v>46</v>
      </c>
      <c r="C262" s="22">
        <v>150</v>
      </c>
      <c r="D262" s="22">
        <v>3.1</v>
      </c>
      <c r="E262" s="22">
        <v>5.3</v>
      </c>
      <c r="F262" s="22">
        <v>19.8</v>
      </c>
      <c r="G262" s="22">
        <v>139.4</v>
      </c>
      <c r="H262" s="22">
        <v>0.12</v>
      </c>
      <c r="I262" s="22">
        <v>0.11</v>
      </c>
      <c r="J262" s="22">
        <v>23.8</v>
      </c>
      <c r="K262" s="22">
        <v>0.09</v>
      </c>
      <c r="L262" s="22">
        <v>10.199999999999999</v>
      </c>
      <c r="M262" s="22">
        <v>161.78</v>
      </c>
      <c r="N262" s="22">
        <v>624.83000000000004</v>
      </c>
      <c r="O262" s="22">
        <v>39.49</v>
      </c>
      <c r="P262" s="22">
        <v>28.23</v>
      </c>
      <c r="Q262" s="22">
        <v>84.47</v>
      </c>
      <c r="R262" s="22">
        <v>1.03</v>
      </c>
      <c r="S262" s="22">
        <v>28.46</v>
      </c>
      <c r="T262" s="22">
        <v>0.78</v>
      </c>
      <c r="U262" s="22">
        <v>42.79</v>
      </c>
    </row>
    <row r="263" spans="1:21" ht="19.5" customHeight="1">
      <c r="A263" s="3" t="s">
        <v>61</v>
      </c>
      <c r="B263" s="4" t="s">
        <v>62</v>
      </c>
      <c r="C263" s="21" t="s">
        <v>91</v>
      </c>
      <c r="D263" s="17">
        <v>10.06</v>
      </c>
      <c r="E263" s="17">
        <v>7.52</v>
      </c>
      <c r="F263" s="17">
        <v>2.89</v>
      </c>
      <c r="G263" s="17">
        <v>131.6</v>
      </c>
      <c r="H263" s="17">
        <v>0.08</v>
      </c>
      <c r="I263" s="17">
        <v>0.11</v>
      </c>
      <c r="J263" s="17">
        <v>9.02</v>
      </c>
      <c r="K263" s="17">
        <v>0.16</v>
      </c>
      <c r="L263" s="17">
        <v>1</v>
      </c>
      <c r="M263" s="17">
        <v>111</v>
      </c>
      <c r="N263" s="17">
        <v>347</v>
      </c>
      <c r="O263" s="17">
        <v>68</v>
      </c>
      <c r="P263" s="17">
        <v>44</v>
      </c>
      <c r="Q263" s="17">
        <v>202</v>
      </c>
      <c r="R263" s="17">
        <v>0.7</v>
      </c>
      <c r="S263" s="17">
        <v>133.47999999999999</v>
      </c>
      <c r="T263" s="17">
        <v>11.9</v>
      </c>
      <c r="U263" s="17">
        <v>572.6</v>
      </c>
    </row>
    <row r="264" spans="1:21" ht="19.5" customHeight="1">
      <c r="A264" s="4" t="s">
        <v>183</v>
      </c>
      <c r="B264" s="4" t="s">
        <v>184</v>
      </c>
      <c r="C264" s="17">
        <v>200</v>
      </c>
      <c r="D264" s="17">
        <v>0.23</v>
      </c>
      <c r="E264" s="17">
        <v>0.11</v>
      </c>
      <c r="F264" s="17">
        <v>10.15</v>
      </c>
      <c r="G264" s="17">
        <v>42.5</v>
      </c>
      <c r="H264" s="17">
        <v>0</v>
      </c>
      <c r="I264" s="17">
        <v>0</v>
      </c>
      <c r="J264" s="17">
        <v>2.5299999999999998</v>
      </c>
      <c r="K264" s="17">
        <v>0</v>
      </c>
      <c r="L264" s="17">
        <v>2</v>
      </c>
      <c r="M264" s="17">
        <v>8</v>
      </c>
      <c r="N264" s="17">
        <v>91</v>
      </c>
      <c r="O264" s="17">
        <v>64</v>
      </c>
      <c r="P264" s="17">
        <v>6</v>
      </c>
      <c r="Q264" s="17">
        <v>7</v>
      </c>
      <c r="R264" s="17">
        <v>0.5</v>
      </c>
      <c r="S264" s="17">
        <v>0.82</v>
      </c>
      <c r="T264" s="17">
        <v>0.1</v>
      </c>
      <c r="U264" s="17">
        <v>4.18</v>
      </c>
    </row>
    <row r="265" spans="1:21" ht="19.5" customHeight="1">
      <c r="A265" s="3" t="s">
        <v>29</v>
      </c>
      <c r="B265" s="3" t="s">
        <v>30</v>
      </c>
      <c r="C265" s="17">
        <v>20</v>
      </c>
      <c r="D265" s="17">
        <v>1.52</v>
      </c>
      <c r="E265" s="17">
        <v>0.16</v>
      </c>
      <c r="F265" s="17">
        <v>9.84</v>
      </c>
      <c r="G265" s="17">
        <v>46.9</v>
      </c>
      <c r="H265" s="17">
        <v>0.02</v>
      </c>
      <c r="I265" s="17">
        <v>0.01</v>
      </c>
      <c r="J265" s="17">
        <v>0</v>
      </c>
      <c r="K265" s="17">
        <v>0</v>
      </c>
      <c r="L265" s="17">
        <v>0</v>
      </c>
      <c r="M265" s="17">
        <v>100</v>
      </c>
      <c r="N265" s="17">
        <v>19</v>
      </c>
      <c r="O265" s="17">
        <v>4</v>
      </c>
      <c r="P265" s="17">
        <v>3</v>
      </c>
      <c r="Q265" s="17">
        <v>13</v>
      </c>
      <c r="R265" s="17">
        <v>0.2</v>
      </c>
      <c r="S265" s="17">
        <v>0.64</v>
      </c>
      <c r="T265" s="17">
        <v>1.2</v>
      </c>
      <c r="U265" s="17">
        <v>2.9</v>
      </c>
    </row>
    <row r="266" spans="1:21" ht="19.5" customHeight="1">
      <c r="A266" s="19" t="s">
        <v>29</v>
      </c>
      <c r="B266" s="19" t="s">
        <v>190</v>
      </c>
      <c r="C266" s="17">
        <v>50</v>
      </c>
      <c r="D266" s="17">
        <v>3.85</v>
      </c>
      <c r="E266" s="17">
        <v>1.2</v>
      </c>
      <c r="F266" s="17">
        <v>26.7</v>
      </c>
      <c r="G266" s="17">
        <v>133</v>
      </c>
      <c r="H266" s="17">
        <v>0.06</v>
      </c>
      <c r="I266" s="17">
        <v>0.01</v>
      </c>
      <c r="J266" s="17">
        <v>0</v>
      </c>
      <c r="K266" s="17">
        <v>0</v>
      </c>
      <c r="L266" s="17">
        <v>0</v>
      </c>
      <c r="M266" s="17">
        <v>219</v>
      </c>
      <c r="N266" s="17">
        <v>49</v>
      </c>
      <c r="O266" s="17">
        <v>10</v>
      </c>
      <c r="P266" s="17">
        <v>7</v>
      </c>
      <c r="Q266" s="17">
        <v>34</v>
      </c>
      <c r="R266" s="17">
        <v>0.6</v>
      </c>
      <c r="S266" s="17">
        <v>0</v>
      </c>
      <c r="T266" s="17">
        <v>0</v>
      </c>
      <c r="U266" s="17">
        <v>0</v>
      </c>
    </row>
    <row r="267" spans="1:21" ht="19.5" customHeight="1">
      <c r="A267" s="10"/>
      <c r="B267" s="7" t="s">
        <v>100</v>
      </c>
      <c r="C267" s="28">
        <v>780</v>
      </c>
      <c r="D267" s="28">
        <f>D260+D261+D262+D263+D264+D265+D266</f>
        <v>24.060000000000002</v>
      </c>
      <c r="E267" s="28">
        <f t="shared" ref="E267:U267" si="44">E260+E261+E262+E263+E264+E265+E266</f>
        <v>22.99</v>
      </c>
      <c r="F267" s="28">
        <f t="shared" si="44"/>
        <v>84.78</v>
      </c>
      <c r="G267" s="28">
        <f t="shared" si="44"/>
        <v>654.1</v>
      </c>
      <c r="H267" s="28">
        <f t="shared" si="44"/>
        <v>0.35000000000000003</v>
      </c>
      <c r="I267" s="28">
        <f t="shared" si="44"/>
        <v>0.3</v>
      </c>
      <c r="J267" s="28">
        <f t="shared" si="44"/>
        <v>209.67000000000002</v>
      </c>
      <c r="K267" s="28">
        <f t="shared" si="44"/>
        <v>0.30000000000000004</v>
      </c>
      <c r="L267" s="28">
        <f t="shared" si="44"/>
        <v>19.149999999999999</v>
      </c>
      <c r="M267" s="28">
        <f t="shared" si="44"/>
        <v>858.78</v>
      </c>
      <c r="N267" s="28">
        <f t="shared" si="44"/>
        <v>1480.8000000000002</v>
      </c>
      <c r="O267" s="28">
        <f t="shared" si="44"/>
        <v>210.87</v>
      </c>
      <c r="P267" s="28">
        <f t="shared" si="44"/>
        <v>110.63</v>
      </c>
      <c r="Q267" s="28">
        <f t="shared" si="44"/>
        <v>397.84000000000003</v>
      </c>
      <c r="R267" s="28">
        <f t="shared" si="44"/>
        <v>3.98</v>
      </c>
      <c r="S267" s="28">
        <f t="shared" si="44"/>
        <v>181.53999999999996</v>
      </c>
      <c r="T267" s="28">
        <f t="shared" si="44"/>
        <v>15.049999999999999</v>
      </c>
      <c r="U267" s="28">
        <f t="shared" si="44"/>
        <v>655.54</v>
      </c>
    </row>
    <row r="268" spans="1:21" ht="19.5" customHeight="1">
      <c r="A268" s="10"/>
      <c r="B268" s="7" t="s">
        <v>101</v>
      </c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</row>
    <row r="269" spans="1:21" ht="30" customHeight="1">
      <c r="A269" s="10" t="s">
        <v>29</v>
      </c>
      <c r="B269" s="10" t="s">
        <v>116</v>
      </c>
      <c r="C269" s="22">
        <v>30</v>
      </c>
      <c r="D269" s="22">
        <v>0.84</v>
      </c>
      <c r="E269" s="22">
        <v>0.99</v>
      </c>
      <c r="F269" s="22">
        <v>23.19</v>
      </c>
      <c r="G269" s="22">
        <v>105</v>
      </c>
      <c r="H269" s="22">
        <v>0.01</v>
      </c>
      <c r="I269" s="22">
        <v>0.01</v>
      </c>
      <c r="J269" s="22">
        <v>0.54</v>
      </c>
      <c r="K269" s="22">
        <v>0</v>
      </c>
      <c r="L269" s="22">
        <v>0</v>
      </c>
      <c r="M269" s="22">
        <v>11.17</v>
      </c>
      <c r="N269" s="22">
        <v>34.86</v>
      </c>
      <c r="O269" s="22">
        <v>4.22</v>
      </c>
      <c r="P269" s="22">
        <v>2.61</v>
      </c>
      <c r="Q269" s="22">
        <v>9.4</v>
      </c>
      <c r="R269" s="22">
        <v>0.39</v>
      </c>
      <c r="S269" s="22">
        <v>0</v>
      </c>
      <c r="T269" s="22">
        <v>0</v>
      </c>
      <c r="U269" s="22">
        <v>0</v>
      </c>
    </row>
    <row r="270" spans="1:21" ht="19.5" customHeight="1">
      <c r="A270" s="10" t="s">
        <v>29</v>
      </c>
      <c r="B270" s="10" t="s">
        <v>117</v>
      </c>
      <c r="C270" s="22">
        <v>200</v>
      </c>
      <c r="D270" s="22">
        <v>1</v>
      </c>
      <c r="E270" s="22">
        <v>0.2</v>
      </c>
      <c r="F270" s="22">
        <v>20.2</v>
      </c>
      <c r="G270" s="22">
        <v>86.6</v>
      </c>
      <c r="H270" s="22">
        <v>0.02</v>
      </c>
      <c r="I270" s="22">
        <v>0.02</v>
      </c>
      <c r="J270" s="22">
        <v>0</v>
      </c>
      <c r="K270" s="22">
        <v>0</v>
      </c>
      <c r="L270" s="22">
        <v>4</v>
      </c>
      <c r="M270" s="22">
        <v>12</v>
      </c>
      <c r="N270" s="22">
        <v>240</v>
      </c>
      <c r="O270" s="22">
        <v>14</v>
      </c>
      <c r="P270" s="22">
        <v>8</v>
      </c>
      <c r="Q270" s="22">
        <v>14</v>
      </c>
      <c r="R270" s="22">
        <v>2.8</v>
      </c>
      <c r="S270" s="22">
        <v>0</v>
      </c>
      <c r="T270" s="22">
        <v>0</v>
      </c>
      <c r="U270" s="22">
        <v>0</v>
      </c>
    </row>
    <row r="271" spans="1:21" ht="19.5" customHeight="1">
      <c r="A271" s="10"/>
      <c r="B271" s="7" t="s">
        <v>103</v>
      </c>
      <c r="C271" s="28">
        <f>C269+C270</f>
        <v>230</v>
      </c>
      <c r="D271" s="28">
        <f t="shared" ref="D271:U271" si="45">D269+D270</f>
        <v>1.8399999999999999</v>
      </c>
      <c r="E271" s="28">
        <f t="shared" si="45"/>
        <v>1.19</v>
      </c>
      <c r="F271" s="28">
        <f t="shared" si="45"/>
        <v>43.39</v>
      </c>
      <c r="G271" s="28">
        <f t="shared" si="45"/>
        <v>191.6</v>
      </c>
      <c r="H271" s="28">
        <f t="shared" si="45"/>
        <v>0.03</v>
      </c>
      <c r="I271" s="28">
        <f t="shared" si="45"/>
        <v>0.03</v>
      </c>
      <c r="J271" s="28">
        <f t="shared" si="45"/>
        <v>0.54</v>
      </c>
      <c r="K271" s="28">
        <f t="shared" si="45"/>
        <v>0</v>
      </c>
      <c r="L271" s="28">
        <f t="shared" si="45"/>
        <v>4</v>
      </c>
      <c r="M271" s="28">
        <f t="shared" si="45"/>
        <v>23.17</v>
      </c>
      <c r="N271" s="28">
        <f t="shared" si="45"/>
        <v>274.86</v>
      </c>
      <c r="O271" s="28">
        <f t="shared" si="45"/>
        <v>18.22</v>
      </c>
      <c r="P271" s="28">
        <f t="shared" si="45"/>
        <v>10.61</v>
      </c>
      <c r="Q271" s="28">
        <f t="shared" si="45"/>
        <v>23.4</v>
      </c>
      <c r="R271" s="28">
        <f t="shared" si="45"/>
        <v>3.19</v>
      </c>
      <c r="S271" s="28">
        <f t="shared" si="45"/>
        <v>0</v>
      </c>
      <c r="T271" s="28">
        <f t="shared" si="45"/>
        <v>0</v>
      </c>
      <c r="U271" s="28">
        <f t="shared" si="45"/>
        <v>0</v>
      </c>
    </row>
    <row r="272" spans="1:21" ht="19.5" customHeight="1">
      <c r="A272" s="10"/>
      <c r="B272" s="7" t="s">
        <v>104</v>
      </c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</row>
    <row r="273" spans="1:21" ht="31.5" customHeight="1">
      <c r="A273" s="6" t="s">
        <v>188</v>
      </c>
      <c r="B273" s="6" t="s">
        <v>187</v>
      </c>
      <c r="C273" s="22">
        <v>200</v>
      </c>
      <c r="D273" s="22">
        <v>10.34</v>
      </c>
      <c r="E273" s="22">
        <v>12.175000000000001</v>
      </c>
      <c r="F273" s="22">
        <v>20.34</v>
      </c>
      <c r="G273" s="22">
        <v>237</v>
      </c>
      <c r="H273" s="22">
        <v>0.159</v>
      </c>
      <c r="I273" s="22">
        <v>0</v>
      </c>
      <c r="J273" s="22">
        <v>0.18</v>
      </c>
      <c r="K273" s="22">
        <v>0</v>
      </c>
      <c r="L273" s="22">
        <v>0.49099999999999999</v>
      </c>
      <c r="M273" s="22">
        <v>0</v>
      </c>
      <c r="N273" s="22">
        <v>0</v>
      </c>
      <c r="O273" s="22">
        <v>79.453000000000003</v>
      </c>
      <c r="P273" s="22">
        <v>10.579000000000001</v>
      </c>
      <c r="Q273" s="22">
        <v>239.018</v>
      </c>
      <c r="R273" s="22">
        <v>0.01</v>
      </c>
      <c r="S273" s="22">
        <v>0</v>
      </c>
      <c r="T273" s="22">
        <v>0</v>
      </c>
      <c r="U273" s="22">
        <v>0</v>
      </c>
    </row>
    <row r="274" spans="1:21" ht="20.25" customHeight="1">
      <c r="A274" s="10" t="s">
        <v>71</v>
      </c>
      <c r="B274" s="10" t="s">
        <v>72</v>
      </c>
      <c r="C274" s="22">
        <v>200</v>
      </c>
      <c r="D274" s="22">
        <v>0.2</v>
      </c>
      <c r="E274" s="22">
        <v>0</v>
      </c>
      <c r="F274" s="22">
        <v>0.1</v>
      </c>
      <c r="G274" s="22">
        <v>1.4</v>
      </c>
      <c r="H274" s="22">
        <v>0</v>
      </c>
      <c r="I274" s="22">
        <v>0.01</v>
      </c>
      <c r="J274" s="22">
        <v>0.3</v>
      </c>
      <c r="K274" s="22">
        <v>0</v>
      </c>
      <c r="L274" s="22">
        <v>0.04</v>
      </c>
      <c r="M274" s="22">
        <v>0.62</v>
      </c>
      <c r="N274" s="22">
        <v>20.58</v>
      </c>
      <c r="O274" s="22">
        <v>65.959999999999994</v>
      </c>
      <c r="P274" s="22">
        <v>3.83</v>
      </c>
      <c r="Q274" s="22">
        <v>7.18</v>
      </c>
      <c r="R274" s="22">
        <v>0.71</v>
      </c>
      <c r="S274" s="22">
        <v>0</v>
      </c>
      <c r="T274" s="22">
        <v>0</v>
      </c>
      <c r="U274" s="22">
        <v>0</v>
      </c>
    </row>
    <row r="275" spans="1:21" ht="19.5" customHeight="1">
      <c r="A275" s="10" t="s">
        <v>29</v>
      </c>
      <c r="B275" s="10" t="s">
        <v>30</v>
      </c>
      <c r="C275" s="22">
        <v>30</v>
      </c>
      <c r="D275" s="22">
        <v>2.2999999999999998</v>
      </c>
      <c r="E275" s="22">
        <v>0.2</v>
      </c>
      <c r="F275" s="22">
        <v>14.8</v>
      </c>
      <c r="G275" s="22">
        <v>70.3</v>
      </c>
      <c r="H275" s="22">
        <v>0.03</v>
      </c>
      <c r="I275" s="22">
        <v>0.01</v>
      </c>
      <c r="J275" s="22">
        <v>0</v>
      </c>
      <c r="K275" s="22">
        <v>0</v>
      </c>
      <c r="L275" s="22">
        <v>0</v>
      </c>
      <c r="M275" s="22">
        <v>149.69999999999999</v>
      </c>
      <c r="N275" s="22">
        <v>27.9</v>
      </c>
      <c r="O275" s="22">
        <v>6</v>
      </c>
      <c r="P275" s="22">
        <v>4.2</v>
      </c>
      <c r="Q275" s="22">
        <v>19.5</v>
      </c>
      <c r="R275" s="22">
        <v>0.33</v>
      </c>
      <c r="S275" s="22">
        <v>0.96</v>
      </c>
      <c r="T275" s="22">
        <v>1.8</v>
      </c>
      <c r="U275" s="22">
        <v>4.3499999999999996</v>
      </c>
    </row>
    <row r="276" spans="1:21" ht="19.5" customHeight="1">
      <c r="A276" s="10" t="s">
        <v>29</v>
      </c>
      <c r="B276" s="10" t="s">
        <v>31</v>
      </c>
      <c r="C276" s="22">
        <v>20</v>
      </c>
      <c r="D276" s="22">
        <v>1.3</v>
      </c>
      <c r="E276" s="22">
        <v>0.2</v>
      </c>
      <c r="F276" s="22">
        <v>6.7</v>
      </c>
      <c r="G276" s="22">
        <v>34.200000000000003</v>
      </c>
      <c r="H276" s="22">
        <v>0.04</v>
      </c>
      <c r="I276" s="22">
        <v>0.02</v>
      </c>
      <c r="J276" s="22">
        <v>0</v>
      </c>
      <c r="K276" s="22">
        <v>0</v>
      </c>
      <c r="L276" s="22">
        <v>0</v>
      </c>
      <c r="M276" s="22">
        <v>122</v>
      </c>
      <c r="N276" s="22">
        <v>49</v>
      </c>
      <c r="O276" s="22">
        <v>7</v>
      </c>
      <c r="P276" s="22">
        <v>9.4</v>
      </c>
      <c r="Q276" s="22">
        <v>31.6</v>
      </c>
      <c r="R276" s="22">
        <v>0.78</v>
      </c>
      <c r="S276" s="22">
        <v>0</v>
      </c>
      <c r="T276" s="22">
        <v>6.18</v>
      </c>
      <c r="U276" s="22">
        <v>0</v>
      </c>
    </row>
    <row r="277" spans="1:21" ht="19.5" customHeight="1">
      <c r="A277" s="10"/>
      <c r="B277" s="7" t="s">
        <v>108</v>
      </c>
      <c r="C277" s="28">
        <f>SUM(C273:C276)</f>
        <v>450</v>
      </c>
      <c r="D277" s="28">
        <f t="shared" ref="D277:U277" si="46">SUM(D273:D276)</f>
        <v>14.14</v>
      </c>
      <c r="E277" s="28">
        <f t="shared" si="46"/>
        <v>12.574999999999999</v>
      </c>
      <c r="F277" s="28">
        <f t="shared" si="46"/>
        <v>41.940000000000005</v>
      </c>
      <c r="G277" s="28">
        <f t="shared" si="46"/>
        <v>342.9</v>
      </c>
      <c r="H277" s="28">
        <f t="shared" si="46"/>
        <v>0.22900000000000001</v>
      </c>
      <c r="I277" s="28">
        <f t="shared" si="46"/>
        <v>0.04</v>
      </c>
      <c r="J277" s="28">
        <f t="shared" si="46"/>
        <v>0.48</v>
      </c>
      <c r="K277" s="28">
        <f t="shared" si="46"/>
        <v>0</v>
      </c>
      <c r="L277" s="28">
        <f t="shared" si="46"/>
        <v>0.53100000000000003</v>
      </c>
      <c r="M277" s="28">
        <f t="shared" si="46"/>
        <v>272.32</v>
      </c>
      <c r="N277" s="28">
        <f t="shared" si="46"/>
        <v>97.47999999999999</v>
      </c>
      <c r="O277" s="28">
        <f t="shared" si="46"/>
        <v>158.41300000000001</v>
      </c>
      <c r="P277" s="28">
        <f t="shared" si="46"/>
        <v>28.009</v>
      </c>
      <c r="Q277" s="28">
        <f t="shared" si="46"/>
        <v>297.298</v>
      </c>
      <c r="R277" s="28">
        <f t="shared" si="46"/>
        <v>1.83</v>
      </c>
      <c r="S277" s="28">
        <f t="shared" si="46"/>
        <v>0.96</v>
      </c>
      <c r="T277" s="28">
        <f t="shared" si="46"/>
        <v>7.9799999999999995</v>
      </c>
      <c r="U277" s="28">
        <f t="shared" si="46"/>
        <v>4.3499999999999996</v>
      </c>
    </row>
    <row r="278" spans="1:21" ht="19.5" customHeight="1">
      <c r="A278" s="10"/>
      <c r="B278" s="7" t="s">
        <v>152</v>
      </c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</row>
    <row r="279" spans="1:21" ht="19.5" customHeight="1">
      <c r="A279" s="10" t="s">
        <v>29</v>
      </c>
      <c r="B279" s="10" t="s">
        <v>107</v>
      </c>
      <c r="C279" s="22">
        <v>200</v>
      </c>
      <c r="D279" s="22">
        <v>5.8</v>
      </c>
      <c r="E279" s="22">
        <v>5</v>
      </c>
      <c r="F279" s="22">
        <v>8.4</v>
      </c>
      <c r="G279" s="22">
        <v>101.8</v>
      </c>
      <c r="H279" s="22">
        <v>0.03</v>
      </c>
      <c r="I279" s="22">
        <v>0.21</v>
      </c>
      <c r="J279" s="22">
        <v>26.4</v>
      </c>
      <c r="K279" s="22">
        <v>0</v>
      </c>
      <c r="L279" s="22">
        <v>0</v>
      </c>
      <c r="M279" s="22">
        <v>76</v>
      </c>
      <c r="N279" s="22">
        <v>242</v>
      </c>
      <c r="O279" s="22">
        <v>218</v>
      </c>
      <c r="P279" s="22">
        <v>24</v>
      </c>
      <c r="Q279" s="22">
        <v>160</v>
      </c>
      <c r="R279" s="22">
        <v>0.2</v>
      </c>
      <c r="S279" s="22">
        <v>18</v>
      </c>
      <c r="T279" s="22">
        <v>1.8</v>
      </c>
      <c r="U279" s="22">
        <v>40</v>
      </c>
    </row>
    <row r="280" spans="1:21" ht="19.5" customHeight="1">
      <c r="A280" s="10"/>
      <c r="B280" s="7" t="s">
        <v>162</v>
      </c>
      <c r="C280" s="28">
        <f>C279</f>
        <v>200</v>
      </c>
      <c r="D280" s="28">
        <f t="shared" ref="D280:U280" si="47">D279</f>
        <v>5.8</v>
      </c>
      <c r="E280" s="28">
        <f t="shared" si="47"/>
        <v>5</v>
      </c>
      <c r="F280" s="28">
        <f t="shared" si="47"/>
        <v>8.4</v>
      </c>
      <c r="G280" s="28">
        <f t="shared" si="47"/>
        <v>101.8</v>
      </c>
      <c r="H280" s="28">
        <f t="shared" si="47"/>
        <v>0.03</v>
      </c>
      <c r="I280" s="28">
        <f t="shared" si="47"/>
        <v>0.21</v>
      </c>
      <c r="J280" s="28">
        <f t="shared" si="47"/>
        <v>26.4</v>
      </c>
      <c r="K280" s="28">
        <f t="shared" si="47"/>
        <v>0</v>
      </c>
      <c r="L280" s="28">
        <f t="shared" si="47"/>
        <v>0</v>
      </c>
      <c r="M280" s="28">
        <f t="shared" si="47"/>
        <v>76</v>
      </c>
      <c r="N280" s="28">
        <f t="shared" si="47"/>
        <v>242</v>
      </c>
      <c r="O280" s="28">
        <f t="shared" si="47"/>
        <v>218</v>
      </c>
      <c r="P280" s="28">
        <f t="shared" si="47"/>
        <v>24</v>
      </c>
      <c r="Q280" s="28">
        <f t="shared" si="47"/>
        <v>160</v>
      </c>
      <c r="R280" s="28">
        <f t="shared" si="47"/>
        <v>0.2</v>
      </c>
      <c r="S280" s="28">
        <f t="shared" si="47"/>
        <v>18</v>
      </c>
      <c r="T280" s="28">
        <f t="shared" si="47"/>
        <v>1.8</v>
      </c>
      <c r="U280" s="28">
        <f t="shared" si="47"/>
        <v>40</v>
      </c>
    </row>
    <row r="281" spans="1:21" ht="19.5" customHeight="1">
      <c r="A281" s="10"/>
      <c r="B281" s="12" t="s">
        <v>33</v>
      </c>
      <c r="C281" s="29">
        <f t="shared" ref="C281:U281" si="48">C258+C267+C271+C277+C280</f>
        <v>2260</v>
      </c>
      <c r="D281" s="29">
        <f t="shared" si="48"/>
        <v>58.42</v>
      </c>
      <c r="E281" s="29">
        <f t="shared" si="48"/>
        <v>57.304999999999993</v>
      </c>
      <c r="F281" s="29">
        <f t="shared" si="48"/>
        <v>292.64</v>
      </c>
      <c r="G281" s="29">
        <f t="shared" si="48"/>
        <v>1937.3</v>
      </c>
      <c r="H281" s="29">
        <f t="shared" si="48"/>
        <v>0.83900000000000008</v>
      </c>
      <c r="I281" s="29">
        <f t="shared" si="48"/>
        <v>0.83000000000000007</v>
      </c>
      <c r="J281" s="29">
        <f t="shared" si="48"/>
        <v>338.63000000000005</v>
      </c>
      <c r="K281" s="29">
        <f t="shared" si="48"/>
        <v>0.53</v>
      </c>
      <c r="L281" s="29">
        <f t="shared" si="48"/>
        <v>34.110999999999997</v>
      </c>
      <c r="M281" s="29">
        <f t="shared" si="48"/>
        <v>1694.73</v>
      </c>
      <c r="N281" s="29">
        <f t="shared" si="48"/>
        <v>2988.6100000000006</v>
      </c>
      <c r="O281" s="29">
        <f t="shared" si="48"/>
        <v>852.37300000000005</v>
      </c>
      <c r="P281" s="29">
        <f t="shared" si="48"/>
        <v>296.959</v>
      </c>
      <c r="Q281" s="29">
        <f t="shared" si="48"/>
        <v>1117.6979999999999</v>
      </c>
      <c r="R281" s="29">
        <f t="shared" si="48"/>
        <v>12.569999999999999</v>
      </c>
      <c r="S281" s="29">
        <f t="shared" si="48"/>
        <v>238.73999999999998</v>
      </c>
      <c r="T281" s="29">
        <f t="shared" si="48"/>
        <v>53.629999999999995</v>
      </c>
      <c r="U281" s="29">
        <f t="shared" si="48"/>
        <v>725.93</v>
      </c>
    </row>
    <row r="282" spans="1:21" ht="19.5" customHeight="1">
      <c r="A282" s="13"/>
      <c r="B282" s="14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</row>
    <row r="283" spans="1:21" ht="19.5" customHeight="1">
      <c r="A283" s="42" t="s">
        <v>173</v>
      </c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</row>
    <row r="284" spans="1:21" ht="19.5" customHeight="1">
      <c r="A284" s="43" t="s">
        <v>0</v>
      </c>
      <c r="B284" s="43" t="s">
        <v>76</v>
      </c>
      <c r="C284" s="70" t="s">
        <v>1</v>
      </c>
      <c r="D284" s="44" t="s">
        <v>77</v>
      </c>
      <c r="E284" s="45"/>
      <c r="F284" s="46"/>
      <c r="G284" s="47" t="s">
        <v>5</v>
      </c>
      <c r="H284" s="71" t="s">
        <v>74</v>
      </c>
      <c r="I284" s="71"/>
      <c r="J284" s="71"/>
      <c r="K284" s="71"/>
      <c r="L284" s="71"/>
      <c r="M284" s="71" t="s">
        <v>75</v>
      </c>
      <c r="N284" s="71"/>
      <c r="O284" s="71"/>
      <c r="P284" s="71"/>
      <c r="Q284" s="71"/>
      <c r="R284" s="71"/>
      <c r="S284" s="71"/>
      <c r="T284" s="71"/>
      <c r="U284" s="71"/>
    </row>
    <row r="285" spans="1:21" ht="19.5" customHeight="1">
      <c r="A285" s="43"/>
      <c r="B285" s="43"/>
      <c r="C285" s="72"/>
      <c r="D285" s="26" t="s">
        <v>2</v>
      </c>
      <c r="E285" s="26" t="s">
        <v>3</v>
      </c>
      <c r="F285" s="26" t="s">
        <v>4</v>
      </c>
      <c r="G285" s="48"/>
      <c r="H285" s="36" t="s">
        <v>6</v>
      </c>
      <c r="I285" s="36" t="s">
        <v>7</v>
      </c>
      <c r="J285" s="36" t="s">
        <v>8</v>
      </c>
      <c r="K285" s="36" t="s">
        <v>9</v>
      </c>
      <c r="L285" s="36" t="s">
        <v>10</v>
      </c>
      <c r="M285" s="36" t="s">
        <v>11</v>
      </c>
      <c r="N285" s="36" t="s">
        <v>12</v>
      </c>
      <c r="O285" s="36" t="s">
        <v>13</v>
      </c>
      <c r="P285" s="36" t="s">
        <v>14</v>
      </c>
      <c r="Q285" s="36" t="s">
        <v>15</v>
      </c>
      <c r="R285" s="36" t="s">
        <v>16</v>
      </c>
      <c r="S285" s="36" t="s">
        <v>17</v>
      </c>
      <c r="T285" s="36" t="s">
        <v>18</v>
      </c>
      <c r="U285" s="36" t="s">
        <v>19</v>
      </c>
    </row>
    <row r="286" spans="1:21" ht="19.5" customHeight="1">
      <c r="A286" s="7"/>
      <c r="B286" s="7"/>
      <c r="C286" s="36" t="s">
        <v>20</v>
      </c>
      <c r="D286" s="36" t="s">
        <v>20</v>
      </c>
      <c r="E286" s="36" t="s">
        <v>20</v>
      </c>
      <c r="F286" s="36" t="s">
        <v>20</v>
      </c>
      <c r="G286" s="36" t="s">
        <v>21</v>
      </c>
      <c r="H286" s="36" t="s">
        <v>22</v>
      </c>
      <c r="I286" s="36" t="s">
        <v>22</v>
      </c>
      <c r="J286" s="36" t="s">
        <v>23</v>
      </c>
      <c r="K286" s="36" t="s">
        <v>24</v>
      </c>
      <c r="L286" s="36" t="s">
        <v>22</v>
      </c>
      <c r="M286" s="36" t="s">
        <v>22</v>
      </c>
      <c r="N286" s="36" t="s">
        <v>22</v>
      </c>
      <c r="O286" s="36" t="s">
        <v>22</v>
      </c>
      <c r="P286" s="36" t="s">
        <v>22</v>
      </c>
      <c r="Q286" s="36" t="s">
        <v>22</v>
      </c>
      <c r="R286" s="36" t="s">
        <v>22</v>
      </c>
      <c r="S286" s="36" t="s">
        <v>24</v>
      </c>
      <c r="T286" s="36" t="s">
        <v>24</v>
      </c>
      <c r="U286" s="36" t="s">
        <v>24</v>
      </c>
    </row>
    <row r="287" spans="1:21" ht="19.5" customHeight="1">
      <c r="A287" s="10"/>
      <c r="B287" s="7" t="s">
        <v>96</v>
      </c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</row>
    <row r="288" spans="1:21" ht="31.5" customHeight="1">
      <c r="A288" s="10" t="s">
        <v>110</v>
      </c>
      <c r="B288" s="10" t="s">
        <v>111</v>
      </c>
      <c r="C288" s="22">
        <v>10</v>
      </c>
      <c r="D288" s="22">
        <v>3.48</v>
      </c>
      <c r="E288" s="22">
        <v>4.42</v>
      </c>
      <c r="F288" s="22">
        <v>0</v>
      </c>
      <c r="G288" s="22">
        <v>53.7</v>
      </c>
      <c r="H288" s="22">
        <v>0</v>
      </c>
      <c r="I288" s="22">
        <v>0.04</v>
      </c>
      <c r="J288" s="22">
        <v>23.4</v>
      </c>
      <c r="K288" s="22">
        <v>0.14000000000000001</v>
      </c>
      <c r="L288" s="22">
        <v>0.04</v>
      </c>
      <c r="M288" s="22">
        <v>92.34</v>
      </c>
      <c r="N288" s="22">
        <v>10.96</v>
      </c>
      <c r="O288" s="22">
        <v>116.16</v>
      </c>
      <c r="P288" s="22">
        <v>4.57</v>
      </c>
      <c r="Q288" s="22">
        <v>65.25</v>
      </c>
      <c r="R288" s="22">
        <v>0.13</v>
      </c>
      <c r="S288" s="22">
        <v>0</v>
      </c>
      <c r="T288" s="22">
        <v>1.9</v>
      </c>
      <c r="U288" s="22">
        <v>0</v>
      </c>
    </row>
    <row r="289" spans="1:21" ht="19.5" customHeight="1">
      <c r="A289" s="10" t="s">
        <v>97</v>
      </c>
      <c r="B289" s="10" t="s">
        <v>98</v>
      </c>
      <c r="C289" s="22">
        <v>150</v>
      </c>
      <c r="D289" s="22">
        <v>12.68</v>
      </c>
      <c r="E289" s="22">
        <v>17.95</v>
      </c>
      <c r="F289" s="22">
        <v>3.25</v>
      </c>
      <c r="G289" s="22">
        <v>225.2</v>
      </c>
      <c r="H289" s="22">
        <v>7.0000000000000007E-2</v>
      </c>
      <c r="I289" s="22">
        <v>0.4</v>
      </c>
      <c r="J289" s="22">
        <v>182.66</v>
      </c>
      <c r="K289" s="22">
        <v>2.1800000000000002</v>
      </c>
      <c r="L289" s="22">
        <v>0</v>
      </c>
      <c r="M289" s="22">
        <v>264</v>
      </c>
      <c r="N289" s="22">
        <v>180</v>
      </c>
      <c r="O289" s="22">
        <v>110</v>
      </c>
      <c r="P289" s="22">
        <v>17</v>
      </c>
      <c r="Q289" s="22">
        <v>202</v>
      </c>
      <c r="R289" s="22">
        <v>2.1</v>
      </c>
      <c r="S289" s="22">
        <v>43.65</v>
      </c>
      <c r="T289" s="22">
        <v>26</v>
      </c>
      <c r="U289" s="22">
        <v>62.62</v>
      </c>
    </row>
    <row r="290" spans="1:21" ht="19.5" customHeight="1">
      <c r="A290" s="10" t="s">
        <v>120</v>
      </c>
      <c r="B290" s="10" t="s">
        <v>121</v>
      </c>
      <c r="C290" s="22">
        <v>200</v>
      </c>
      <c r="D290" s="22">
        <v>0.2</v>
      </c>
      <c r="E290" s="22">
        <v>0</v>
      </c>
      <c r="F290" s="22">
        <v>8</v>
      </c>
      <c r="G290" s="22">
        <v>33</v>
      </c>
      <c r="H290" s="22">
        <v>0.01</v>
      </c>
      <c r="I290" s="22">
        <v>0.01</v>
      </c>
      <c r="J290" s="22">
        <v>1.06</v>
      </c>
      <c r="K290" s="22">
        <v>0</v>
      </c>
      <c r="L290" s="22">
        <v>5.28</v>
      </c>
      <c r="M290" s="22">
        <v>2.23</v>
      </c>
      <c r="N290" s="22">
        <v>36.15</v>
      </c>
      <c r="O290" s="22">
        <v>74.47</v>
      </c>
      <c r="P290" s="22">
        <v>2.4900000000000002</v>
      </c>
      <c r="Q290" s="22">
        <v>4.4000000000000004</v>
      </c>
      <c r="R290" s="22">
        <v>0.08</v>
      </c>
      <c r="S290" s="22">
        <v>0.44</v>
      </c>
      <c r="T290" s="22">
        <v>0.1</v>
      </c>
      <c r="U290" s="22">
        <v>3.74</v>
      </c>
    </row>
    <row r="291" spans="1:21" ht="19.5" customHeight="1">
      <c r="A291" s="10" t="s">
        <v>29</v>
      </c>
      <c r="B291" s="10" t="s">
        <v>30</v>
      </c>
      <c r="C291" s="22">
        <v>30</v>
      </c>
      <c r="D291" s="22">
        <v>2.2999999999999998</v>
      </c>
      <c r="E291" s="22">
        <v>0.2</v>
      </c>
      <c r="F291" s="22">
        <v>14.8</v>
      </c>
      <c r="G291" s="22">
        <v>70.3</v>
      </c>
      <c r="H291" s="22">
        <v>0.03</v>
      </c>
      <c r="I291" s="22">
        <v>0.01</v>
      </c>
      <c r="J291" s="22">
        <v>0</v>
      </c>
      <c r="K291" s="22">
        <v>0</v>
      </c>
      <c r="L291" s="22">
        <v>0</v>
      </c>
      <c r="M291" s="22">
        <v>149.69999999999999</v>
      </c>
      <c r="N291" s="22">
        <v>27.9</v>
      </c>
      <c r="O291" s="22">
        <v>6</v>
      </c>
      <c r="P291" s="22">
        <v>4.2</v>
      </c>
      <c r="Q291" s="22">
        <v>19.5</v>
      </c>
      <c r="R291" s="22">
        <v>0.33</v>
      </c>
      <c r="S291" s="22">
        <v>0.96</v>
      </c>
      <c r="T291" s="22">
        <v>1.8</v>
      </c>
      <c r="U291" s="22">
        <v>4.3499999999999996</v>
      </c>
    </row>
    <row r="292" spans="1:21" ht="19.5" customHeight="1">
      <c r="A292" s="6" t="s">
        <v>29</v>
      </c>
      <c r="B292" s="6" t="s">
        <v>182</v>
      </c>
      <c r="C292" s="22">
        <v>175</v>
      </c>
      <c r="D292" s="22">
        <v>1.57</v>
      </c>
      <c r="E292" s="22">
        <v>0.35</v>
      </c>
      <c r="F292" s="22">
        <v>14.17</v>
      </c>
      <c r="G292" s="22">
        <v>66.099999999999994</v>
      </c>
      <c r="H292" s="22">
        <v>0.05</v>
      </c>
      <c r="I292" s="22">
        <v>0.04</v>
      </c>
      <c r="J292" s="22">
        <v>8.4</v>
      </c>
      <c r="K292" s="22">
        <v>0</v>
      </c>
      <c r="L292" s="22">
        <v>42</v>
      </c>
      <c r="M292" s="22">
        <v>17</v>
      </c>
      <c r="N292" s="22">
        <v>286</v>
      </c>
      <c r="O292" s="22">
        <v>52</v>
      </c>
      <c r="P292" s="22">
        <v>20</v>
      </c>
      <c r="Q292" s="22">
        <v>35</v>
      </c>
      <c r="R292" s="22">
        <v>0.5</v>
      </c>
      <c r="S292" s="22">
        <v>3.5</v>
      </c>
      <c r="T292" s="22">
        <v>0.8</v>
      </c>
      <c r="U292" s="22">
        <v>29.75</v>
      </c>
    </row>
    <row r="293" spans="1:21" ht="19.5" customHeight="1">
      <c r="A293" s="10"/>
      <c r="B293" s="7" t="s">
        <v>32</v>
      </c>
      <c r="C293" s="28">
        <f>C288+C289+C290+C291+C292</f>
        <v>565</v>
      </c>
      <c r="D293" s="28">
        <f>D288+D289+D290+D291+D292</f>
        <v>20.23</v>
      </c>
      <c r="E293" s="28">
        <f t="shared" ref="E293:U293" si="49">E288+E289+E290+E291+E292</f>
        <v>22.919999999999998</v>
      </c>
      <c r="F293" s="28">
        <f t="shared" si="49"/>
        <v>40.22</v>
      </c>
      <c r="G293" s="28">
        <f t="shared" si="49"/>
        <v>448.29999999999995</v>
      </c>
      <c r="H293" s="28">
        <f t="shared" si="49"/>
        <v>0.16</v>
      </c>
      <c r="I293" s="28">
        <f t="shared" si="49"/>
        <v>0.5</v>
      </c>
      <c r="J293" s="28">
        <f t="shared" si="49"/>
        <v>215.52</v>
      </c>
      <c r="K293" s="28">
        <f t="shared" si="49"/>
        <v>2.3200000000000003</v>
      </c>
      <c r="L293" s="28">
        <f t="shared" si="49"/>
        <v>47.32</v>
      </c>
      <c r="M293" s="28">
        <f t="shared" si="49"/>
        <v>525.27</v>
      </c>
      <c r="N293" s="28">
        <f t="shared" si="49"/>
        <v>541.01</v>
      </c>
      <c r="O293" s="28">
        <f t="shared" si="49"/>
        <v>358.63</v>
      </c>
      <c r="P293" s="28">
        <f t="shared" si="49"/>
        <v>48.260000000000005</v>
      </c>
      <c r="Q293" s="28">
        <f t="shared" si="49"/>
        <v>326.14999999999998</v>
      </c>
      <c r="R293" s="28">
        <f t="shared" si="49"/>
        <v>3.14</v>
      </c>
      <c r="S293" s="28">
        <f t="shared" si="49"/>
        <v>48.55</v>
      </c>
      <c r="T293" s="28">
        <f t="shared" si="49"/>
        <v>30.6</v>
      </c>
      <c r="U293" s="28">
        <f t="shared" si="49"/>
        <v>100.46</v>
      </c>
    </row>
    <row r="294" spans="1:21" ht="17.25" customHeight="1">
      <c r="A294" s="10"/>
      <c r="B294" s="7" t="s">
        <v>99</v>
      </c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</row>
    <row r="295" spans="1:21" ht="24.75" customHeight="1">
      <c r="A295" s="4" t="s">
        <v>194</v>
      </c>
      <c r="B295" s="4" t="s">
        <v>195</v>
      </c>
      <c r="C295" s="17">
        <v>60</v>
      </c>
      <c r="D295" s="17">
        <v>0.8</v>
      </c>
      <c r="E295" s="17">
        <v>0.1</v>
      </c>
      <c r="F295" s="17">
        <v>4.0999999999999996</v>
      </c>
      <c r="G295" s="17">
        <v>21</v>
      </c>
      <c r="H295" s="17">
        <v>0</v>
      </c>
      <c r="I295" s="17">
        <v>0</v>
      </c>
      <c r="J295" s="17">
        <v>1.5</v>
      </c>
      <c r="K295" s="17">
        <v>0</v>
      </c>
      <c r="L295" s="17">
        <v>3</v>
      </c>
      <c r="M295" s="17">
        <v>0</v>
      </c>
      <c r="N295" s="17">
        <v>0</v>
      </c>
      <c r="O295" s="17">
        <v>30.6</v>
      </c>
      <c r="P295" s="17">
        <v>22.8</v>
      </c>
      <c r="Q295" s="17">
        <v>33</v>
      </c>
      <c r="R295" s="17">
        <v>0.6</v>
      </c>
      <c r="S295" s="17">
        <v>0</v>
      </c>
      <c r="T295" s="17">
        <v>0</v>
      </c>
      <c r="U295" s="17">
        <v>0</v>
      </c>
    </row>
    <row r="296" spans="1:21" ht="30" customHeight="1">
      <c r="A296" s="16">
        <v>100</v>
      </c>
      <c r="B296" s="6" t="s">
        <v>165</v>
      </c>
      <c r="C296" s="21">
        <v>200</v>
      </c>
      <c r="D296" s="17">
        <v>2.2999999999999998</v>
      </c>
      <c r="E296" s="17">
        <v>2.2000000000000002</v>
      </c>
      <c r="F296" s="17">
        <v>16.2</v>
      </c>
      <c r="G296" s="17">
        <v>94.4</v>
      </c>
      <c r="H296" s="17">
        <v>0.1</v>
      </c>
      <c r="I296" s="17">
        <v>0</v>
      </c>
      <c r="J296" s="17">
        <v>0.2</v>
      </c>
      <c r="K296" s="17">
        <v>0</v>
      </c>
      <c r="L296" s="17">
        <v>5.3</v>
      </c>
      <c r="M296" s="17">
        <v>0</v>
      </c>
      <c r="N296" s="17">
        <v>0</v>
      </c>
      <c r="O296" s="17">
        <v>19.2</v>
      </c>
      <c r="P296" s="17">
        <v>18.7</v>
      </c>
      <c r="Q296" s="17">
        <v>46.1</v>
      </c>
      <c r="R296" s="17">
        <v>0.9</v>
      </c>
      <c r="S296" s="17">
        <v>0</v>
      </c>
      <c r="T296" s="17">
        <v>0</v>
      </c>
      <c r="U296" s="17">
        <v>0</v>
      </c>
    </row>
    <row r="297" spans="1:21" ht="19.5" customHeight="1">
      <c r="A297" s="10" t="s">
        <v>25</v>
      </c>
      <c r="B297" s="10" t="s">
        <v>26</v>
      </c>
      <c r="C297" s="22">
        <v>150</v>
      </c>
      <c r="D297" s="17">
        <v>3.2</v>
      </c>
      <c r="E297" s="17">
        <v>4.8</v>
      </c>
      <c r="F297" s="17">
        <v>35.9</v>
      </c>
      <c r="G297" s="17">
        <v>147.1</v>
      </c>
      <c r="H297" s="22">
        <v>0.21</v>
      </c>
      <c r="I297" s="22">
        <v>0.12</v>
      </c>
      <c r="J297" s="22">
        <v>19.190000000000001</v>
      </c>
      <c r="K297" s="22">
        <v>0.09</v>
      </c>
      <c r="L297" s="22">
        <v>0</v>
      </c>
      <c r="M297" s="22">
        <v>149.44999999999999</v>
      </c>
      <c r="N297" s="22">
        <v>219.36</v>
      </c>
      <c r="O297" s="22">
        <v>46.62</v>
      </c>
      <c r="P297" s="22">
        <v>120.16</v>
      </c>
      <c r="Q297" s="22">
        <v>180.99</v>
      </c>
      <c r="R297" s="22">
        <v>4.05</v>
      </c>
      <c r="S297" s="22">
        <v>22.28</v>
      </c>
      <c r="T297" s="22">
        <v>3.52</v>
      </c>
      <c r="U297" s="22">
        <v>16.059999999999999</v>
      </c>
    </row>
    <row r="298" spans="1:21" ht="29.25" customHeight="1">
      <c r="A298" s="3" t="s">
        <v>41</v>
      </c>
      <c r="B298" s="6" t="s">
        <v>202</v>
      </c>
      <c r="C298" s="21" t="s">
        <v>203</v>
      </c>
      <c r="D298" s="17">
        <v>4.55</v>
      </c>
      <c r="E298" s="17">
        <v>6.54</v>
      </c>
      <c r="F298" s="17">
        <v>3.9</v>
      </c>
      <c r="G298" s="17">
        <v>130.80000000000001</v>
      </c>
      <c r="H298" s="17">
        <v>0.04</v>
      </c>
      <c r="I298" s="17">
        <v>0.12</v>
      </c>
      <c r="J298" s="17">
        <v>25.46</v>
      </c>
      <c r="K298" s="17">
        <v>7.0000000000000007E-2</v>
      </c>
      <c r="L298" s="17">
        <v>1</v>
      </c>
      <c r="M298" s="17">
        <v>122</v>
      </c>
      <c r="N298" s="17">
        <v>322</v>
      </c>
      <c r="O298" s="17">
        <v>55</v>
      </c>
      <c r="P298" s="17">
        <v>23</v>
      </c>
      <c r="Q298" s="17">
        <v>166</v>
      </c>
      <c r="R298" s="17">
        <v>2.5</v>
      </c>
      <c r="S298" s="17">
        <v>17.059999999999999</v>
      </c>
      <c r="T298" s="17">
        <v>0.4</v>
      </c>
      <c r="U298" s="17">
        <v>62.71</v>
      </c>
    </row>
    <row r="299" spans="1:21" ht="31.5" customHeight="1">
      <c r="A299" s="10" t="s">
        <v>53</v>
      </c>
      <c r="B299" s="10" t="s">
        <v>54</v>
      </c>
      <c r="C299" s="22">
        <v>200</v>
      </c>
      <c r="D299" s="22">
        <v>3.9</v>
      </c>
      <c r="E299" s="22">
        <v>2.9</v>
      </c>
      <c r="F299" s="22">
        <v>11.2</v>
      </c>
      <c r="G299" s="22">
        <v>86</v>
      </c>
      <c r="H299" s="22">
        <v>0.03</v>
      </c>
      <c r="I299" s="22">
        <v>0.13</v>
      </c>
      <c r="J299" s="22">
        <v>13.29</v>
      </c>
      <c r="K299" s="22">
        <v>0</v>
      </c>
      <c r="L299" s="22">
        <v>0.52</v>
      </c>
      <c r="M299" s="22">
        <v>38.549999999999997</v>
      </c>
      <c r="N299" s="22">
        <v>183.98</v>
      </c>
      <c r="O299" s="22">
        <v>148.32</v>
      </c>
      <c r="P299" s="22">
        <v>30.67</v>
      </c>
      <c r="Q299" s="22">
        <v>106.79</v>
      </c>
      <c r="R299" s="22">
        <v>1.06</v>
      </c>
      <c r="S299" s="22">
        <v>9</v>
      </c>
      <c r="T299" s="22">
        <v>1.76</v>
      </c>
      <c r="U299" s="22">
        <v>20</v>
      </c>
    </row>
    <row r="300" spans="1:21" ht="19.5" customHeight="1">
      <c r="A300" s="3" t="s">
        <v>29</v>
      </c>
      <c r="B300" s="3" t="s">
        <v>30</v>
      </c>
      <c r="C300" s="17">
        <v>20</v>
      </c>
      <c r="D300" s="17">
        <v>1.52</v>
      </c>
      <c r="E300" s="17">
        <v>0.16</v>
      </c>
      <c r="F300" s="17">
        <v>9.84</v>
      </c>
      <c r="G300" s="17">
        <v>46.9</v>
      </c>
      <c r="H300" s="17">
        <v>0.02</v>
      </c>
      <c r="I300" s="17">
        <v>0.01</v>
      </c>
      <c r="J300" s="17">
        <v>0</v>
      </c>
      <c r="K300" s="17">
        <v>0</v>
      </c>
      <c r="L300" s="17">
        <v>0</v>
      </c>
      <c r="M300" s="17">
        <v>100</v>
      </c>
      <c r="N300" s="17">
        <v>19</v>
      </c>
      <c r="O300" s="17">
        <v>4</v>
      </c>
      <c r="P300" s="17">
        <v>3</v>
      </c>
      <c r="Q300" s="17">
        <v>13</v>
      </c>
      <c r="R300" s="17">
        <v>0.2</v>
      </c>
      <c r="S300" s="17">
        <v>0.64</v>
      </c>
      <c r="T300" s="17">
        <v>1.2</v>
      </c>
      <c r="U300" s="17">
        <v>2.9</v>
      </c>
    </row>
    <row r="301" spans="1:21" ht="19.5" customHeight="1">
      <c r="A301" s="10" t="s">
        <v>29</v>
      </c>
      <c r="B301" s="10" t="s">
        <v>31</v>
      </c>
      <c r="C301" s="22">
        <v>20</v>
      </c>
      <c r="D301" s="22">
        <v>1.3</v>
      </c>
      <c r="E301" s="22">
        <v>0.2</v>
      </c>
      <c r="F301" s="22">
        <v>6.7</v>
      </c>
      <c r="G301" s="22">
        <v>34.200000000000003</v>
      </c>
      <c r="H301" s="22">
        <v>0.04</v>
      </c>
      <c r="I301" s="22">
        <v>0.02</v>
      </c>
      <c r="J301" s="22">
        <v>0</v>
      </c>
      <c r="K301" s="22">
        <v>0</v>
      </c>
      <c r="L301" s="22">
        <v>0</v>
      </c>
      <c r="M301" s="22">
        <v>122</v>
      </c>
      <c r="N301" s="22">
        <v>49</v>
      </c>
      <c r="O301" s="22">
        <v>7</v>
      </c>
      <c r="P301" s="22">
        <v>9.4</v>
      </c>
      <c r="Q301" s="22">
        <v>31.6</v>
      </c>
      <c r="R301" s="22">
        <v>0.78</v>
      </c>
      <c r="S301" s="22">
        <v>0</v>
      </c>
      <c r="T301" s="22">
        <v>6.18</v>
      </c>
      <c r="U301" s="22">
        <v>0</v>
      </c>
    </row>
    <row r="302" spans="1:21" ht="19.5" customHeight="1">
      <c r="A302" s="10"/>
      <c r="B302" s="7" t="s">
        <v>100</v>
      </c>
      <c r="C302" s="28">
        <v>635</v>
      </c>
      <c r="D302" s="28">
        <f>D295+D296+D297+D298+D299+D300+D301</f>
        <v>17.57</v>
      </c>
      <c r="E302" s="28">
        <f t="shared" ref="E302:U302" si="50">E295+E296+E297+E298+E299+E300+E301</f>
        <v>16.899999999999999</v>
      </c>
      <c r="F302" s="28">
        <f t="shared" si="50"/>
        <v>87.84</v>
      </c>
      <c r="G302" s="28">
        <f t="shared" si="50"/>
        <v>560.40000000000009</v>
      </c>
      <c r="H302" s="28">
        <f t="shared" si="50"/>
        <v>0.44</v>
      </c>
      <c r="I302" s="28">
        <f t="shared" si="50"/>
        <v>0.4</v>
      </c>
      <c r="J302" s="28">
        <f t="shared" si="50"/>
        <v>59.64</v>
      </c>
      <c r="K302" s="28">
        <f t="shared" si="50"/>
        <v>0.16</v>
      </c>
      <c r="L302" s="28">
        <f t="shared" si="50"/>
        <v>9.82</v>
      </c>
      <c r="M302" s="28">
        <f t="shared" si="50"/>
        <v>532</v>
      </c>
      <c r="N302" s="28">
        <f t="shared" si="50"/>
        <v>793.34</v>
      </c>
      <c r="O302" s="28">
        <f t="shared" si="50"/>
        <v>310.74</v>
      </c>
      <c r="P302" s="28">
        <f t="shared" si="50"/>
        <v>227.73</v>
      </c>
      <c r="Q302" s="28">
        <f t="shared" si="50"/>
        <v>577.48</v>
      </c>
      <c r="R302" s="28">
        <f t="shared" si="50"/>
        <v>10.09</v>
      </c>
      <c r="S302" s="28">
        <f t="shared" si="50"/>
        <v>48.980000000000004</v>
      </c>
      <c r="T302" s="28">
        <f t="shared" si="50"/>
        <v>13.059999999999999</v>
      </c>
      <c r="U302" s="28">
        <f t="shared" si="50"/>
        <v>101.67</v>
      </c>
    </row>
    <row r="303" spans="1:21" ht="19.5" customHeight="1">
      <c r="A303" s="10"/>
      <c r="B303" s="7" t="s">
        <v>101</v>
      </c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</row>
    <row r="304" spans="1:21" ht="19.5" customHeight="1">
      <c r="A304" s="10" t="s">
        <v>29</v>
      </c>
      <c r="B304" s="6" t="s">
        <v>130</v>
      </c>
      <c r="C304" s="22">
        <v>200</v>
      </c>
      <c r="D304" s="22">
        <v>0.6</v>
      </c>
      <c r="E304" s="22">
        <v>0</v>
      </c>
      <c r="F304" s="22">
        <v>33</v>
      </c>
      <c r="G304" s="22">
        <v>134.4</v>
      </c>
      <c r="H304" s="22">
        <v>0.03</v>
      </c>
      <c r="I304" s="22">
        <v>0.06</v>
      </c>
      <c r="J304" s="22">
        <v>60</v>
      </c>
      <c r="K304" s="22">
        <v>0</v>
      </c>
      <c r="L304" s="22">
        <v>5</v>
      </c>
      <c r="M304" s="22">
        <v>9</v>
      </c>
      <c r="N304" s="22">
        <v>252</v>
      </c>
      <c r="O304" s="22">
        <v>9</v>
      </c>
      <c r="P304" s="22">
        <v>21</v>
      </c>
      <c r="Q304" s="22">
        <v>26</v>
      </c>
      <c r="R304" s="22">
        <v>0.3</v>
      </c>
      <c r="S304" s="22">
        <v>0</v>
      </c>
      <c r="T304" s="22">
        <v>0</v>
      </c>
      <c r="U304" s="22">
        <v>0</v>
      </c>
    </row>
    <row r="305" spans="1:21" ht="19.5" customHeight="1">
      <c r="A305" s="10" t="s">
        <v>29</v>
      </c>
      <c r="B305" s="10" t="s">
        <v>102</v>
      </c>
      <c r="C305" s="22">
        <v>30</v>
      </c>
      <c r="D305" s="22">
        <v>1.8</v>
      </c>
      <c r="E305" s="22">
        <v>1.4</v>
      </c>
      <c r="F305" s="22">
        <v>22.5</v>
      </c>
      <c r="G305" s="22">
        <v>109.8</v>
      </c>
      <c r="H305" s="22">
        <v>0.02</v>
      </c>
      <c r="I305" s="22">
        <v>0.01</v>
      </c>
      <c r="J305" s="22">
        <v>0</v>
      </c>
      <c r="K305" s="22">
        <v>0</v>
      </c>
      <c r="L305" s="22">
        <v>0</v>
      </c>
      <c r="M305" s="22">
        <v>0.6</v>
      </c>
      <c r="N305" s="22">
        <v>21.3</v>
      </c>
      <c r="O305" s="22">
        <v>3.3</v>
      </c>
      <c r="P305" s="22">
        <v>2.7</v>
      </c>
      <c r="Q305" s="22">
        <v>15</v>
      </c>
      <c r="R305" s="22">
        <v>0.24</v>
      </c>
      <c r="S305" s="22">
        <v>0</v>
      </c>
      <c r="T305" s="22">
        <v>0</v>
      </c>
      <c r="U305" s="22">
        <v>0</v>
      </c>
    </row>
    <row r="306" spans="1:21" ht="19.5" customHeight="1">
      <c r="A306" s="10"/>
      <c r="B306" s="7" t="s">
        <v>103</v>
      </c>
      <c r="C306" s="28">
        <f>C304+C305</f>
        <v>230</v>
      </c>
      <c r="D306" s="28">
        <f t="shared" ref="D306:U306" si="51">D304+D305</f>
        <v>2.4</v>
      </c>
      <c r="E306" s="28">
        <f t="shared" si="51"/>
        <v>1.4</v>
      </c>
      <c r="F306" s="28">
        <f t="shared" si="51"/>
        <v>55.5</v>
      </c>
      <c r="G306" s="28">
        <f t="shared" si="51"/>
        <v>244.2</v>
      </c>
      <c r="H306" s="28">
        <f t="shared" si="51"/>
        <v>0.05</v>
      </c>
      <c r="I306" s="28">
        <f t="shared" si="51"/>
        <v>6.9999999999999993E-2</v>
      </c>
      <c r="J306" s="28">
        <f t="shared" si="51"/>
        <v>60</v>
      </c>
      <c r="K306" s="28">
        <f t="shared" si="51"/>
        <v>0</v>
      </c>
      <c r="L306" s="28">
        <f t="shared" si="51"/>
        <v>5</v>
      </c>
      <c r="M306" s="28">
        <f t="shared" si="51"/>
        <v>9.6</v>
      </c>
      <c r="N306" s="28">
        <f t="shared" si="51"/>
        <v>273.3</v>
      </c>
      <c r="O306" s="28">
        <f t="shared" si="51"/>
        <v>12.3</v>
      </c>
      <c r="P306" s="28">
        <f t="shared" si="51"/>
        <v>23.7</v>
      </c>
      <c r="Q306" s="28">
        <f t="shared" si="51"/>
        <v>41</v>
      </c>
      <c r="R306" s="28">
        <f t="shared" si="51"/>
        <v>0.54</v>
      </c>
      <c r="S306" s="28">
        <f t="shared" si="51"/>
        <v>0</v>
      </c>
      <c r="T306" s="28">
        <f t="shared" si="51"/>
        <v>0</v>
      </c>
      <c r="U306" s="28">
        <f t="shared" si="51"/>
        <v>0</v>
      </c>
    </row>
    <row r="307" spans="1:21" ht="19.5" customHeight="1">
      <c r="A307" s="10"/>
      <c r="B307" s="7" t="s">
        <v>104</v>
      </c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</row>
    <row r="308" spans="1:21" ht="19.5" customHeight="1">
      <c r="A308" s="10" t="s">
        <v>143</v>
      </c>
      <c r="B308" s="10" t="s">
        <v>144</v>
      </c>
      <c r="C308" s="22">
        <v>150</v>
      </c>
      <c r="D308" s="22">
        <v>29.7</v>
      </c>
      <c r="E308" s="22">
        <v>10.7</v>
      </c>
      <c r="F308" s="22">
        <v>21.6</v>
      </c>
      <c r="G308" s="22">
        <v>301.3</v>
      </c>
      <c r="H308" s="22">
        <v>0.06</v>
      </c>
      <c r="I308" s="22">
        <v>0.32</v>
      </c>
      <c r="J308" s="22">
        <v>51.12</v>
      </c>
      <c r="K308" s="22">
        <v>0.15</v>
      </c>
      <c r="L308" s="22">
        <v>0.28999999999999998</v>
      </c>
      <c r="M308" s="22">
        <v>181.29</v>
      </c>
      <c r="N308" s="22">
        <v>159.41999999999999</v>
      </c>
      <c r="O308" s="22">
        <v>223.93</v>
      </c>
      <c r="P308" s="22">
        <v>32.44</v>
      </c>
      <c r="Q308" s="22">
        <v>290.68</v>
      </c>
      <c r="R308" s="22">
        <v>0.86</v>
      </c>
      <c r="S308" s="22">
        <v>28.82</v>
      </c>
      <c r="T308" s="22">
        <v>39.11</v>
      </c>
      <c r="U308" s="22">
        <v>49.63</v>
      </c>
    </row>
    <row r="309" spans="1:21" ht="19.5" customHeight="1">
      <c r="A309" s="4" t="s">
        <v>29</v>
      </c>
      <c r="B309" s="4" t="s">
        <v>163</v>
      </c>
      <c r="C309" s="21">
        <v>20</v>
      </c>
      <c r="D309" s="17">
        <v>1.44</v>
      </c>
      <c r="E309" s="17">
        <v>1.7</v>
      </c>
      <c r="F309" s="17">
        <v>11.1</v>
      </c>
      <c r="G309" s="17">
        <v>65.5</v>
      </c>
      <c r="H309" s="17">
        <v>0.01</v>
      </c>
      <c r="I309" s="17">
        <v>0.06</v>
      </c>
      <c r="J309" s="17">
        <v>5.64</v>
      </c>
      <c r="K309" s="17">
        <v>0</v>
      </c>
      <c r="L309" s="17">
        <v>0</v>
      </c>
      <c r="M309" s="17">
        <v>20</v>
      </c>
      <c r="N309" s="17">
        <v>61</v>
      </c>
      <c r="O309" s="17">
        <v>54</v>
      </c>
      <c r="P309" s="17">
        <v>6</v>
      </c>
      <c r="Q309" s="17">
        <v>38</v>
      </c>
      <c r="R309" s="17">
        <v>0</v>
      </c>
      <c r="S309" s="17">
        <v>1.4</v>
      </c>
      <c r="T309" s="17">
        <v>0.5</v>
      </c>
      <c r="U309" s="17">
        <v>7</v>
      </c>
    </row>
    <row r="310" spans="1:21" ht="19.5" customHeight="1">
      <c r="A310" s="10" t="s">
        <v>43</v>
      </c>
      <c r="B310" s="10" t="s">
        <v>44</v>
      </c>
      <c r="C310" s="22">
        <v>207</v>
      </c>
      <c r="D310" s="22">
        <v>0.2</v>
      </c>
      <c r="E310" s="22">
        <v>0.1</v>
      </c>
      <c r="F310" s="22">
        <v>6.6</v>
      </c>
      <c r="G310" s="22">
        <v>27.9</v>
      </c>
      <c r="H310" s="22">
        <v>0</v>
      </c>
      <c r="I310" s="22">
        <v>0.01</v>
      </c>
      <c r="J310" s="22">
        <v>0.38</v>
      </c>
      <c r="K310" s="22">
        <v>0</v>
      </c>
      <c r="L310" s="22">
        <v>1.1599999999999999</v>
      </c>
      <c r="M310" s="22">
        <v>1.26</v>
      </c>
      <c r="N310" s="22">
        <v>30.23</v>
      </c>
      <c r="O310" s="22">
        <v>67</v>
      </c>
      <c r="P310" s="22">
        <v>4.5599999999999996</v>
      </c>
      <c r="Q310" s="22">
        <v>8.52</v>
      </c>
      <c r="R310" s="22">
        <v>0.77</v>
      </c>
      <c r="S310" s="22">
        <v>0.01</v>
      </c>
      <c r="T310" s="22">
        <v>0.02</v>
      </c>
      <c r="U310" s="22">
        <v>0.7</v>
      </c>
    </row>
    <row r="311" spans="1:21" ht="19.5" customHeight="1">
      <c r="A311" s="10" t="s">
        <v>29</v>
      </c>
      <c r="B311" s="10" t="s">
        <v>30</v>
      </c>
      <c r="C311" s="22">
        <v>30</v>
      </c>
      <c r="D311" s="22">
        <v>2.2999999999999998</v>
      </c>
      <c r="E311" s="22">
        <v>0.2</v>
      </c>
      <c r="F311" s="22">
        <v>14.8</v>
      </c>
      <c r="G311" s="22">
        <v>70.3</v>
      </c>
      <c r="H311" s="22">
        <v>0.03</v>
      </c>
      <c r="I311" s="22">
        <v>0.01</v>
      </c>
      <c r="J311" s="22">
        <v>0</v>
      </c>
      <c r="K311" s="22">
        <v>0</v>
      </c>
      <c r="L311" s="22">
        <v>0</v>
      </c>
      <c r="M311" s="22">
        <v>149.69999999999999</v>
      </c>
      <c r="N311" s="22">
        <v>27.9</v>
      </c>
      <c r="O311" s="22">
        <v>6</v>
      </c>
      <c r="P311" s="22">
        <v>4.2</v>
      </c>
      <c r="Q311" s="22">
        <v>19.5</v>
      </c>
      <c r="R311" s="22">
        <v>0.33</v>
      </c>
      <c r="S311" s="22">
        <v>0.96</v>
      </c>
      <c r="T311" s="22">
        <v>1.8</v>
      </c>
      <c r="U311" s="22">
        <v>4.3499999999999996</v>
      </c>
    </row>
    <row r="312" spans="1:21" ht="30" customHeight="1">
      <c r="A312" s="10" t="s">
        <v>155</v>
      </c>
      <c r="B312" s="10" t="s">
        <v>156</v>
      </c>
      <c r="C312" s="22">
        <v>100</v>
      </c>
      <c r="D312" s="22">
        <v>1.6</v>
      </c>
      <c r="E312" s="22">
        <v>0.2</v>
      </c>
      <c r="F312" s="22">
        <v>10.3</v>
      </c>
      <c r="G312" s="22">
        <v>49.6</v>
      </c>
      <c r="H312" s="22">
        <v>0.03</v>
      </c>
      <c r="I312" s="22">
        <v>0.01</v>
      </c>
      <c r="J312" s="22">
        <v>0</v>
      </c>
      <c r="K312" s="22">
        <v>0</v>
      </c>
      <c r="L312" s="22">
        <v>0</v>
      </c>
      <c r="M312" s="22">
        <v>90.75</v>
      </c>
      <c r="N312" s="22">
        <v>27.75</v>
      </c>
      <c r="O312" s="22">
        <v>4.5</v>
      </c>
      <c r="P312" s="22">
        <v>6.9</v>
      </c>
      <c r="Q312" s="22">
        <v>18.149999999999999</v>
      </c>
      <c r="R312" s="22">
        <v>0.44</v>
      </c>
      <c r="S312" s="22">
        <v>0</v>
      </c>
      <c r="T312" s="22">
        <v>0</v>
      </c>
      <c r="U312" s="22">
        <v>0</v>
      </c>
    </row>
    <row r="313" spans="1:21" ht="19.5" customHeight="1">
      <c r="A313" s="10"/>
      <c r="B313" s="7" t="s">
        <v>108</v>
      </c>
      <c r="C313" s="28">
        <f>C308+C309+C310+C311+C312</f>
        <v>507</v>
      </c>
      <c r="D313" s="28">
        <f t="shared" ref="D313:U313" si="52">D308+D309+D310+D311+D312</f>
        <v>35.24</v>
      </c>
      <c r="E313" s="28">
        <f t="shared" si="52"/>
        <v>12.899999999999997</v>
      </c>
      <c r="F313" s="28">
        <f t="shared" si="52"/>
        <v>64.400000000000006</v>
      </c>
      <c r="G313" s="28">
        <f t="shared" si="52"/>
        <v>514.6</v>
      </c>
      <c r="H313" s="28">
        <f t="shared" si="52"/>
        <v>0.13</v>
      </c>
      <c r="I313" s="28">
        <f t="shared" si="52"/>
        <v>0.41000000000000003</v>
      </c>
      <c r="J313" s="28">
        <f t="shared" si="52"/>
        <v>57.14</v>
      </c>
      <c r="K313" s="28">
        <f t="shared" si="52"/>
        <v>0.15</v>
      </c>
      <c r="L313" s="28">
        <f t="shared" si="52"/>
        <v>1.45</v>
      </c>
      <c r="M313" s="28">
        <f t="shared" si="52"/>
        <v>443</v>
      </c>
      <c r="N313" s="28">
        <f t="shared" si="52"/>
        <v>306.29999999999995</v>
      </c>
      <c r="O313" s="28">
        <f t="shared" si="52"/>
        <v>355.43</v>
      </c>
      <c r="P313" s="28">
        <f t="shared" si="52"/>
        <v>54.1</v>
      </c>
      <c r="Q313" s="28">
        <f t="shared" si="52"/>
        <v>374.84999999999997</v>
      </c>
      <c r="R313" s="28">
        <f t="shared" si="52"/>
        <v>2.4</v>
      </c>
      <c r="S313" s="28">
        <f t="shared" si="52"/>
        <v>31.19</v>
      </c>
      <c r="T313" s="28">
        <f t="shared" si="52"/>
        <v>41.43</v>
      </c>
      <c r="U313" s="28">
        <f t="shared" si="52"/>
        <v>61.680000000000007</v>
      </c>
    </row>
    <row r="314" spans="1:21" ht="19.5" customHeight="1">
      <c r="A314" s="10"/>
      <c r="B314" s="7" t="s">
        <v>152</v>
      </c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</row>
    <row r="315" spans="1:21" ht="19.5" customHeight="1">
      <c r="A315" s="10" t="s">
        <v>29</v>
      </c>
      <c r="B315" s="10" t="s">
        <v>122</v>
      </c>
      <c r="C315" s="22">
        <v>200</v>
      </c>
      <c r="D315" s="22">
        <v>5.8</v>
      </c>
      <c r="E315" s="22">
        <v>5</v>
      </c>
      <c r="F315" s="22">
        <v>8</v>
      </c>
      <c r="G315" s="22">
        <v>100.2</v>
      </c>
      <c r="H315" s="22">
        <v>0.06</v>
      </c>
      <c r="I315" s="22">
        <v>0.27</v>
      </c>
      <c r="J315" s="22">
        <v>26.4</v>
      </c>
      <c r="K315" s="22">
        <v>0</v>
      </c>
      <c r="L315" s="22">
        <v>1</v>
      </c>
      <c r="M315" s="22">
        <v>76</v>
      </c>
      <c r="N315" s="22">
        <v>242</v>
      </c>
      <c r="O315" s="22">
        <v>211</v>
      </c>
      <c r="P315" s="22">
        <v>24</v>
      </c>
      <c r="Q315" s="22">
        <v>157</v>
      </c>
      <c r="R315" s="22">
        <v>0.2</v>
      </c>
      <c r="S315" s="22">
        <v>18</v>
      </c>
      <c r="T315" s="22">
        <v>3.5</v>
      </c>
      <c r="U315" s="22">
        <v>40</v>
      </c>
    </row>
    <row r="316" spans="1:21" ht="19.5" customHeight="1">
      <c r="A316" s="7"/>
      <c r="B316" s="7" t="s">
        <v>153</v>
      </c>
      <c r="C316" s="28">
        <f>C315</f>
        <v>200</v>
      </c>
      <c r="D316" s="28">
        <f t="shared" ref="D316:U316" si="53">D315</f>
        <v>5.8</v>
      </c>
      <c r="E316" s="28">
        <f t="shared" si="53"/>
        <v>5</v>
      </c>
      <c r="F316" s="28">
        <f t="shared" si="53"/>
        <v>8</v>
      </c>
      <c r="G316" s="28">
        <f t="shared" si="53"/>
        <v>100.2</v>
      </c>
      <c r="H316" s="28">
        <f t="shared" si="53"/>
        <v>0.06</v>
      </c>
      <c r="I316" s="28">
        <f t="shared" si="53"/>
        <v>0.27</v>
      </c>
      <c r="J316" s="28">
        <f t="shared" si="53"/>
        <v>26.4</v>
      </c>
      <c r="K316" s="28">
        <f t="shared" si="53"/>
        <v>0</v>
      </c>
      <c r="L316" s="28">
        <f t="shared" si="53"/>
        <v>1</v>
      </c>
      <c r="M316" s="28">
        <f t="shared" si="53"/>
        <v>76</v>
      </c>
      <c r="N316" s="28">
        <f t="shared" si="53"/>
        <v>242</v>
      </c>
      <c r="O316" s="28">
        <f t="shared" si="53"/>
        <v>211</v>
      </c>
      <c r="P316" s="28">
        <f t="shared" si="53"/>
        <v>24</v>
      </c>
      <c r="Q316" s="28">
        <f t="shared" si="53"/>
        <v>157</v>
      </c>
      <c r="R316" s="28">
        <f t="shared" si="53"/>
        <v>0.2</v>
      </c>
      <c r="S316" s="28">
        <f t="shared" si="53"/>
        <v>18</v>
      </c>
      <c r="T316" s="28">
        <f t="shared" si="53"/>
        <v>3.5</v>
      </c>
      <c r="U316" s="28">
        <f t="shared" si="53"/>
        <v>40</v>
      </c>
    </row>
    <row r="317" spans="1:21" ht="19.5" customHeight="1">
      <c r="A317" s="10"/>
      <c r="B317" s="12" t="s">
        <v>33</v>
      </c>
      <c r="C317" s="29">
        <f t="shared" ref="C317:U317" si="54">C293+C302+C306+C313+C316</f>
        <v>2137</v>
      </c>
      <c r="D317" s="29">
        <f t="shared" si="54"/>
        <v>81.239999999999995</v>
      </c>
      <c r="E317" s="29">
        <f t="shared" si="54"/>
        <v>59.11999999999999</v>
      </c>
      <c r="F317" s="29">
        <f t="shared" si="54"/>
        <v>255.96</v>
      </c>
      <c r="G317" s="29">
        <f t="shared" si="54"/>
        <v>1867.7</v>
      </c>
      <c r="H317" s="29">
        <f t="shared" si="54"/>
        <v>0.84000000000000008</v>
      </c>
      <c r="I317" s="29">
        <f t="shared" si="54"/>
        <v>1.65</v>
      </c>
      <c r="J317" s="29">
        <f t="shared" si="54"/>
        <v>418.7</v>
      </c>
      <c r="K317" s="29">
        <f t="shared" si="54"/>
        <v>2.6300000000000003</v>
      </c>
      <c r="L317" s="29">
        <f t="shared" si="54"/>
        <v>64.59</v>
      </c>
      <c r="M317" s="29">
        <f t="shared" si="54"/>
        <v>1585.87</v>
      </c>
      <c r="N317" s="29">
        <f t="shared" si="54"/>
        <v>2155.9499999999998</v>
      </c>
      <c r="O317" s="29">
        <f t="shared" si="54"/>
        <v>1248.0999999999999</v>
      </c>
      <c r="P317" s="29">
        <f t="shared" si="54"/>
        <v>377.79</v>
      </c>
      <c r="Q317" s="29">
        <f t="shared" si="54"/>
        <v>1476.48</v>
      </c>
      <c r="R317" s="29">
        <f t="shared" si="54"/>
        <v>16.369999999999997</v>
      </c>
      <c r="S317" s="29">
        <f t="shared" si="54"/>
        <v>146.72</v>
      </c>
      <c r="T317" s="29">
        <f t="shared" si="54"/>
        <v>88.59</v>
      </c>
      <c r="U317" s="29">
        <f t="shared" si="54"/>
        <v>303.81</v>
      </c>
    </row>
    <row r="318" spans="1:21" ht="19.5" customHeight="1">
      <c r="A318" s="13"/>
      <c r="B318" s="14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</row>
    <row r="319" spans="1:21" ht="19.5" customHeight="1">
      <c r="A319" s="42" t="s">
        <v>174</v>
      </c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</row>
    <row r="320" spans="1:21" ht="19.5" customHeight="1">
      <c r="A320" s="43" t="s">
        <v>0</v>
      </c>
      <c r="B320" s="43" t="s">
        <v>76</v>
      </c>
      <c r="C320" s="70" t="s">
        <v>1</v>
      </c>
      <c r="D320" s="44" t="s">
        <v>77</v>
      </c>
      <c r="E320" s="45"/>
      <c r="F320" s="46"/>
      <c r="G320" s="47" t="s">
        <v>5</v>
      </c>
      <c r="H320" s="71" t="s">
        <v>74</v>
      </c>
      <c r="I320" s="71"/>
      <c r="J320" s="71"/>
      <c r="K320" s="71"/>
      <c r="L320" s="71"/>
      <c r="M320" s="71" t="s">
        <v>75</v>
      </c>
      <c r="N320" s="71"/>
      <c r="O320" s="71"/>
      <c r="P320" s="71"/>
      <c r="Q320" s="71"/>
      <c r="R320" s="71"/>
      <c r="S320" s="71"/>
      <c r="T320" s="71"/>
      <c r="U320" s="71"/>
    </row>
    <row r="321" spans="1:21" ht="19.5" customHeight="1">
      <c r="A321" s="43"/>
      <c r="B321" s="43"/>
      <c r="C321" s="72"/>
      <c r="D321" s="26" t="s">
        <v>2</v>
      </c>
      <c r="E321" s="26" t="s">
        <v>3</v>
      </c>
      <c r="F321" s="26" t="s">
        <v>4</v>
      </c>
      <c r="G321" s="48"/>
      <c r="H321" s="36" t="s">
        <v>6</v>
      </c>
      <c r="I321" s="36" t="s">
        <v>7</v>
      </c>
      <c r="J321" s="36" t="s">
        <v>8</v>
      </c>
      <c r="K321" s="36" t="s">
        <v>9</v>
      </c>
      <c r="L321" s="36" t="s">
        <v>10</v>
      </c>
      <c r="M321" s="36" t="s">
        <v>11</v>
      </c>
      <c r="N321" s="36" t="s">
        <v>12</v>
      </c>
      <c r="O321" s="36" t="s">
        <v>13</v>
      </c>
      <c r="P321" s="36" t="s">
        <v>14</v>
      </c>
      <c r="Q321" s="36" t="s">
        <v>15</v>
      </c>
      <c r="R321" s="36" t="s">
        <v>16</v>
      </c>
      <c r="S321" s="36" t="s">
        <v>17</v>
      </c>
      <c r="T321" s="36" t="s">
        <v>18</v>
      </c>
      <c r="U321" s="36" t="s">
        <v>19</v>
      </c>
    </row>
    <row r="322" spans="1:21" ht="19.5" customHeight="1">
      <c r="A322" s="7"/>
      <c r="B322" s="7"/>
      <c r="C322" s="36" t="s">
        <v>20</v>
      </c>
      <c r="D322" s="36" t="s">
        <v>20</v>
      </c>
      <c r="E322" s="36" t="s">
        <v>20</v>
      </c>
      <c r="F322" s="36" t="s">
        <v>20</v>
      </c>
      <c r="G322" s="36" t="s">
        <v>21</v>
      </c>
      <c r="H322" s="36" t="s">
        <v>22</v>
      </c>
      <c r="I322" s="36" t="s">
        <v>22</v>
      </c>
      <c r="J322" s="36" t="s">
        <v>23</v>
      </c>
      <c r="K322" s="36" t="s">
        <v>24</v>
      </c>
      <c r="L322" s="36" t="s">
        <v>22</v>
      </c>
      <c r="M322" s="36" t="s">
        <v>22</v>
      </c>
      <c r="N322" s="36" t="s">
        <v>22</v>
      </c>
      <c r="O322" s="36" t="s">
        <v>22</v>
      </c>
      <c r="P322" s="36" t="s">
        <v>22</v>
      </c>
      <c r="Q322" s="36" t="s">
        <v>22</v>
      </c>
      <c r="R322" s="36" t="s">
        <v>22</v>
      </c>
      <c r="S322" s="36" t="s">
        <v>24</v>
      </c>
      <c r="T322" s="36" t="s">
        <v>24</v>
      </c>
      <c r="U322" s="36" t="s">
        <v>24</v>
      </c>
    </row>
    <row r="323" spans="1:21" ht="19.5" customHeight="1">
      <c r="A323" s="10"/>
      <c r="B323" s="7" t="s">
        <v>96</v>
      </c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</row>
    <row r="324" spans="1:21" ht="31.5" customHeight="1">
      <c r="A324" s="10" t="s">
        <v>124</v>
      </c>
      <c r="B324" s="10" t="s">
        <v>125</v>
      </c>
      <c r="C324" s="22">
        <v>10</v>
      </c>
      <c r="D324" s="22">
        <v>0.08</v>
      </c>
      <c r="E324" s="22">
        <v>7.25</v>
      </c>
      <c r="F324" s="22">
        <v>0.13</v>
      </c>
      <c r="G324" s="22">
        <v>66.099999999999994</v>
      </c>
      <c r="H324" s="22">
        <v>0</v>
      </c>
      <c r="I324" s="22">
        <v>0.01</v>
      </c>
      <c r="J324" s="22">
        <v>27</v>
      </c>
      <c r="K324" s="22">
        <v>0.13</v>
      </c>
      <c r="L324" s="22">
        <v>0</v>
      </c>
      <c r="M324" s="22">
        <v>1.1399999999999999</v>
      </c>
      <c r="N324" s="22">
        <v>2.4900000000000002</v>
      </c>
      <c r="O324" s="22">
        <v>2.11</v>
      </c>
      <c r="P324" s="22">
        <v>0</v>
      </c>
      <c r="Q324" s="22">
        <v>2.61</v>
      </c>
      <c r="R324" s="22">
        <v>0.02</v>
      </c>
      <c r="S324" s="22">
        <v>0</v>
      </c>
      <c r="T324" s="22">
        <v>0.1</v>
      </c>
      <c r="U324" s="22">
        <v>0.3</v>
      </c>
    </row>
    <row r="325" spans="1:21" ht="30" customHeight="1">
      <c r="A325" s="10" t="s">
        <v>145</v>
      </c>
      <c r="B325" s="10" t="s">
        <v>146</v>
      </c>
      <c r="C325" s="22">
        <v>200</v>
      </c>
      <c r="D325" s="22">
        <v>5.5</v>
      </c>
      <c r="E325" s="22">
        <v>4.5</v>
      </c>
      <c r="F325" s="22">
        <v>17.899999999999999</v>
      </c>
      <c r="G325" s="22">
        <v>134.19999999999999</v>
      </c>
      <c r="H325" s="22">
        <v>0.06</v>
      </c>
      <c r="I325" s="22">
        <v>0.18</v>
      </c>
      <c r="J325" s="22">
        <v>23.88</v>
      </c>
      <c r="K325" s="22">
        <v>0.03</v>
      </c>
      <c r="L325" s="22">
        <v>0.73</v>
      </c>
      <c r="M325" s="22">
        <v>112.64</v>
      </c>
      <c r="N325" s="22">
        <v>186.54</v>
      </c>
      <c r="O325" s="22">
        <v>170.09</v>
      </c>
      <c r="P325" s="22">
        <v>19.32</v>
      </c>
      <c r="Q325" s="22">
        <v>122.38</v>
      </c>
      <c r="R325" s="22">
        <v>0.36</v>
      </c>
      <c r="S325" s="22">
        <v>20.84</v>
      </c>
      <c r="T325" s="22">
        <v>2.48</v>
      </c>
      <c r="U325" s="22">
        <v>31.74</v>
      </c>
    </row>
    <row r="326" spans="1:21" ht="19.5" customHeight="1">
      <c r="A326" s="10" t="s">
        <v>27</v>
      </c>
      <c r="B326" s="10" t="s">
        <v>28</v>
      </c>
      <c r="C326" s="22">
        <v>200</v>
      </c>
      <c r="D326" s="22">
        <v>1.6</v>
      </c>
      <c r="E326" s="22">
        <v>1.1000000000000001</v>
      </c>
      <c r="F326" s="22">
        <v>8.6</v>
      </c>
      <c r="G326" s="22">
        <v>50.9</v>
      </c>
      <c r="H326" s="22">
        <v>0.01</v>
      </c>
      <c r="I326" s="22">
        <v>7.0000000000000007E-2</v>
      </c>
      <c r="J326" s="22">
        <v>6.9</v>
      </c>
      <c r="K326" s="22">
        <v>0</v>
      </c>
      <c r="L326" s="22">
        <v>0.3</v>
      </c>
      <c r="M326" s="22">
        <v>19.68</v>
      </c>
      <c r="N326" s="22">
        <v>81.349999999999994</v>
      </c>
      <c r="O326" s="22">
        <v>103.48</v>
      </c>
      <c r="P326" s="22">
        <v>9.92</v>
      </c>
      <c r="Q326" s="22">
        <v>46.33</v>
      </c>
      <c r="R326" s="22">
        <v>0.78</v>
      </c>
      <c r="S326" s="22">
        <v>4.5</v>
      </c>
      <c r="T326" s="22">
        <v>0.88</v>
      </c>
      <c r="U326" s="22">
        <v>10</v>
      </c>
    </row>
    <row r="327" spans="1:21" ht="19.5" customHeight="1">
      <c r="A327" s="10" t="s">
        <v>29</v>
      </c>
      <c r="B327" s="10" t="s">
        <v>30</v>
      </c>
      <c r="C327" s="22">
        <v>30</v>
      </c>
      <c r="D327" s="22">
        <v>2.2999999999999998</v>
      </c>
      <c r="E327" s="22">
        <v>0.2</v>
      </c>
      <c r="F327" s="22">
        <v>14.8</v>
      </c>
      <c r="G327" s="22">
        <v>70.3</v>
      </c>
      <c r="H327" s="22">
        <v>0.03</v>
      </c>
      <c r="I327" s="22">
        <v>0.01</v>
      </c>
      <c r="J327" s="22">
        <v>0</v>
      </c>
      <c r="K327" s="22">
        <v>0</v>
      </c>
      <c r="L327" s="22">
        <v>0</v>
      </c>
      <c r="M327" s="22">
        <v>149.69999999999999</v>
      </c>
      <c r="N327" s="22">
        <v>27.9</v>
      </c>
      <c r="O327" s="22">
        <v>6</v>
      </c>
      <c r="P327" s="22">
        <v>4.2</v>
      </c>
      <c r="Q327" s="22">
        <v>19.5</v>
      </c>
      <c r="R327" s="22">
        <v>0.33</v>
      </c>
      <c r="S327" s="22">
        <v>0.96</v>
      </c>
      <c r="T327" s="22">
        <v>1.8</v>
      </c>
      <c r="U327" s="22">
        <v>4.3499999999999996</v>
      </c>
    </row>
    <row r="328" spans="1:21" ht="19.5" customHeight="1">
      <c r="A328" s="10" t="s">
        <v>29</v>
      </c>
      <c r="B328" s="10" t="s">
        <v>31</v>
      </c>
      <c r="C328" s="22">
        <v>20</v>
      </c>
      <c r="D328" s="22">
        <v>1.3</v>
      </c>
      <c r="E328" s="22">
        <v>0.2</v>
      </c>
      <c r="F328" s="22">
        <v>6.7</v>
      </c>
      <c r="G328" s="22">
        <v>34.200000000000003</v>
      </c>
      <c r="H328" s="22">
        <v>0.04</v>
      </c>
      <c r="I328" s="22">
        <v>0.02</v>
      </c>
      <c r="J328" s="22">
        <v>0</v>
      </c>
      <c r="K328" s="22">
        <v>0</v>
      </c>
      <c r="L328" s="22">
        <v>0</v>
      </c>
      <c r="M328" s="22">
        <v>122</v>
      </c>
      <c r="N328" s="22">
        <v>49</v>
      </c>
      <c r="O328" s="22">
        <v>7</v>
      </c>
      <c r="P328" s="22">
        <v>9.4</v>
      </c>
      <c r="Q328" s="22">
        <v>31.6</v>
      </c>
      <c r="R328" s="22">
        <v>0.78</v>
      </c>
      <c r="S328" s="22">
        <v>0</v>
      </c>
      <c r="T328" s="22">
        <v>6.18</v>
      </c>
      <c r="U328" s="22">
        <v>0</v>
      </c>
    </row>
    <row r="329" spans="1:21" ht="19.5" customHeight="1">
      <c r="A329" s="10"/>
      <c r="B329" s="7" t="s">
        <v>32</v>
      </c>
      <c r="C329" s="28">
        <f>C324+C325+C326+C327+C328</f>
        <v>460</v>
      </c>
      <c r="D329" s="28">
        <f t="shared" ref="D329:U329" si="55">D324+D325+D326+D327+D328</f>
        <v>10.780000000000001</v>
      </c>
      <c r="E329" s="28">
        <f t="shared" si="55"/>
        <v>13.249999999999998</v>
      </c>
      <c r="F329" s="28">
        <f t="shared" si="55"/>
        <v>48.129999999999995</v>
      </c>
      <c r="G329" s="28">
        <f t="shared" si="55"/>
        <v>355.7</v>
      </c>
      <c r="H329" s="28">
        <f t="shared" si="55"/>
        <v>0.13999999999999999</v>
      </c>
      <c r="I329" s="28">
        <f t="shared" si="55"/>
        <v>0.29000000000000004</v>
      </c>
      <c r="J329" s="28">
        <f t="shared" si="55"/>
        <v>57.779999999999994</v>
      </c>
      <c r="K329" s="28">
        <f t="shared" si="55"/>
        <v>0.16</v>
      </c>
      <c r="L329" s="28">
        <f t="shared" si="55"/>
        <v>1.03</v>
      </c>
      <c r="M329" s="28">
        <f t="shared" si="55"/>
        <v>405.15999999999997</v>
      </c>
      <c r="N329" s="28">
        <f t="shared" si="55"/>
        <v>347.28</v>
      </c>
      <c r="O329" s="28">
        <f t="shared" si="55"/>
        <v>288.68</v>
      </c>
      <c r="P329" s="28">
        <f t="shared" si="55"/>
        <v>42.84</v>
      </c>
      <c r="Q329" s="28">
        <f t="shared" si="55"/>
        <v>222.42</v>
      </c>
      <c r="R329" s="28">
        <f t="shared" si="55"/>
        <v>2.2700000000000005</v>
      </c>
      <c r="S329" s="28">
        <f t="shared" si="55"/>
        <v>26.3</v>
      </c>
      <c r="T329" s="28">
        <f t="shared" si="55"/>
        <v>11.44</v>
      </c>
      <c r="U329" s="28">
        <f t="shared" si="55"/>
        <v>46.39</v>
      </c>
    </row>
    <row r="330" spans="1:21" ht="19.5" customHeight="1">
      <c r="A330" s="10"/>
      <c r="B330" s="7" t="s">
        <v>99</v>
      </c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</row>
    <row r="331" spans="1:21" ht="30" customHeight="1">
      <c r="A331" s="10" t="s">
        <v>38</v>
      </c>
      <c r="B331" s="6" t="s">
        <v>63</v>
      </c>
      <c r="C331" s="22">
        <v>60</v>
      </c>
      <c r="D331" s="22">
        <v>0.8</v>
      </c>
      <c r="E331" s="22">
        <v>2.7</v>
      </c>
      <c r="F331" s="22">
        <v>4.5999999999999996</v>
      </c>
      <c r="G331" s="22">
        <v>45.6</v>
      </c>
      <c r="H331" s="22">
        <v>0.01</v>
      </c>
      <c r="I331" s="22">
        <v>0.02</v>
      </c>
      <c r="J331" s="22">
        <v>0.68</v>
      </c>
      <c r="K331" s="22">
        <v>0</v>
      </c>
      <c r="L331" s="22">
        <v>2.2799999999999998</v>
      </c>
      <c r="M331" s="22">
        <v>78.77</v>
      </c>
      <c r="N331" s="22">
        <v>136.27000000000001</v>
      </c>
      <c r="O331" s="22">
        <v>19.21</v>
      </c>
      <c r="P331" s="22">
        <v>10.95</v>
      </c>
      <c r="Q331" s="22">
        <v>21.51</v>
      </c>
      <c r="R331" s="22">
        <v>0.7</v>
      </c>
      <c r="S331" s="22">
        <v>11.99</v>
      </c>
      <c r="T331" s="22">
        <v>0.35</v>
      </c>
      <c r="U331" s="22">
        <v>11.4</v>
      </c>
    </row>
    <row r="332" spans="1:21" ht="19.5" customHeight="1">
      <c r="A332" s="10" t="s">
        <v>114</v>
      </c>
      <c r="B332" s="10" t="s">
        <v>115</v>
      </c>
      <c r="C332" s="22">
        <v>200</v>
      </c>
      <c r="D332" s="22">
        <v>4.8</v>
      </c>
      <c r="E332" s="22">
        <v>5.8</v>
      </c>
      <c r="F332" s="22">
        <v>13.6</v>
      </c>
      <c r="G332" s="22">
        <v>125.5</v>
      </c>
      <c r="H332" s="22">
        <v>0.06</v>
      </c>
      <c r="I332" s="22">
        <v>0.05</v>
      </c>
      <c r="J332" s="22">
        <v>103.93</v>
      </c>
      <c r="K332" s="22">
        <v>0</v>
      </c>
      <c r="L332" s="22">
        <v>5.54</v>
      </c>
      <c r="M332" s="22">
        <v>196.79</v>
      </c>
      <c r="N332" s="22">
        <v>334.95</v>
      </c>
      <c r="O332" s="22">
        <v>21.08</v>
      </c>
      <c r="P332" s="22">
        <v>19.71</v>
      </c>
      <c r="Q332" s="22">
        <v>51.39</v>
      </c>
      <c r="R332" s="22">
        <v>0.71</v>
      </c>
      <c r="S332" s="22">
        <v>16.600000000000001</v>
      </c>
      <c r="T332" s="22">
        <v>0.75</v>
      </c>
      <c r="U332" s="22">
        <v>28.28</v>
      </c>
    </row>
    <row r="333" spans="1:21" ht="19.5" customHeight="1">
      <c r="A333" s="10" t="s">
        <v>49</v>
      </c>
      <c r="B333" s="6" t="s">
        <v>40</v>
      </c>
      <c r="C333" s="22">
        <v>150</v>
      </c>
      <c r="D333" s="22">
        <v>5.3</v>
      </c>
      <c r="E333" s="22">
        <v>4.9000000000000004</v>
      </c>
      <c r="F333" s="22">
        <v>32.799999999999997</v>
      </c>
      <c r="G333" s="22">
        <v>196.8</v>
      </c>
      <c r="H333" s="22">
        <v>0.06</v>
      </c>
      <c r="I333" s="22">
        <v>0.02</v>
      </c>
      <c r="J333" s="22">
        <v>18.36</v>
      </c>
      <c r="K333" s="22">
        <v>0.09</v>
      </c>
      <c r="L333" s="22">
        <v>0</v>
      </c>
      <c r="M333" s="22">
        <v>149.04</v>
      </c>
      <c r="N333" s="22">
        <v>53.8</v>
      </c>
      <c r="O333" s="22">
        <v>105.83</v>
      </c>
      <c r="P333" s="22">
        <v>7.19</v>
      </c>
      <c r="Q333" s="22">
        <v>40.700000000000003</v>
      </c>
      <c r="R333" s="22">
        <v>0.73</v>
      </c>
      <c r="S333" s="22">
        <v>20.77</v>
      </c>
      <c r="T333" s="22">
        <v>0.06</v>
      </c>
      <c r="U333" s="22">
        <v>11.92</v>
      </c>
    </row>
    <row r="334" spans="1:21" ht="29.25" customHeight="1">
      <c r="A334" s="6" t="s">
        <v>85</v>
      </c>
      <c r="B334" s="6" t="s">
        <v>89</v>
      </c>
      <c r="C334" s="21" t="s">
        <v>151</v>
      </c>
      <c r="D334" s="17">
        <v>9.31</v>
      </c>
      <c r="E334" s="17">
        <v>11.7</v>
      </c>
      <c r="F334" s="17">
        <v>8.42</v>
      </c>
      <c r="G334" s="17">
        <v>168.9</v>
      </c>
      <c r="H334" s="17">
        <v>0</v>
      </c>
      <c r="I334" s="17">
        <v>0</v>
      </c>
      <c r="J334" s="17">
        <v>38.450000000000003</v>
      </c>
      <c r="K334" s="17">
        <v>0.01</v>
      </c>
      <c r="L334" s="17">
        <v>1.79</v>
      </c>
      <c r="M334" s="17">
        <v>3</v>
      </c>
      <c r="N334" s="17">
        <v>43</v>
      </c>
      <c r="O334" s="17">
        <v>45.75</v>
      </c>
      <c r="P334" s="17">
        <v>35.130000000000003</v>
      </c>
      <c r="Q334" s="17">
        <v>109</v>
      </c>
      <c r="R334" s="17">
        <v>1.6</v>
      </c>
      <c r="S334" s="17">
        <v>0</v>
      </c>
      <c r="T334" s="17">
        <v>0</v>
      </c>
      <c r="U334" s="17">
        <v>0</v>
      </c>
    </row>
    <row r="335" spans="1:21" ht="19.5" customHeight="1">
      <c r="A335" s="10" t="s">
        <v>47</v>
      </c>
      <c r="B335" s="6" t="s">
        <v>142</v>
      </c>
      <c r="C335" s="22">
        <v>200</v>
      </c>
      <c r="D335" s="22">
        <v>1</v>
      </c>
      <c r="E335" s="22">
        <v>0.1</v>
      </c>
      <c r="F335" s="22">
        <v>15.6</v>
      </c>
      <c r="G335" s="22">
        <v>66.900000000000006</v>
      </c>
      <c r="H335" s="22">
        <v>0.01</v>
      </c>
      <c r="I335" s="22">
        <v>0.03</v>
      </c>
      <c r="J335" s="22">
        <v>69.959999999999994</v>
      </c>
      <c r="K335" s="22">
        <v>0</v>
      </c>
      <c r="L335" s="22">
        <v>0.32</v>
      </c>
      <c r="M335" s="22">
        <v>2.64</v>
      </c>
      <c r="N335" s="22">
        <v>285.2</v>
      </c>
      <c r="O335" s="22">
        <v>90.5</v>
      </c>
      <c r="P335" s="22">
        <v>18.27</v>
      </c>
      <c r="Q335" s="22">
        <v>25.4</v>
      </c>
      <c r="R335" s="22">
        <v>0.57999999999999996</v>
      </c>
      <c r="S335" s="22">
        <v>0</v>
      </c>
      <c r="T335" s="22">
        <v>0</v>
      </c>
      <c r="U335" s="22">
        <v>0</v>
      </c>
    </row>
    <row r="336" spans="1:21" ht="19.5" customHeight="1">
      <c r="A336" s="3" t="s">
        <v>29</v>
      </c>
      <c r="B336" s="3" t="s">
        <v>30</v>
      </c>
      <c r="C336" s="17">
        <v>20</v>
      </c>
      <c r="D336" s="17">
        <v>1.52</v>
      </c>
      <c r="E336" s="17">
        <v>0.16</v>
      </c>
      <c r="F336" s="17">
        <v>9.84</v>
      </c>
      <c r="G336" s="17">
        <v>46.9</v>
      </c>
      <c r="H336" s="17">
        <v>0.02</v>
      </c>
      <c r="I336" s="17">
        <v>0.01</v>
      </c>
      <c r="J336" s="17">
        <v>0</v>
      </c>
      <c r="K336" s="17">
        <v>0</v>
      </c>
      <c r="L336" s="17">
        <v>0</v>
      </c>
      <c r="M336" s="17">
        <v>100</v>
      </c>
      <c r="N336" s="17">
        <v>19</v>
      </c>
      <c r="O336" s="17">
        <v>4</v>
      </c>
      <c r="P336" s="17">
        <v>3</v>
      </c>
      <c r="Q336" s="17">
        <v>13</v>
      </c>
      <c r="R336" s="17">
        <v>0.2</v>
      </c>
      <c r="S336" s="17">
        <v>0.64</v>
      </c>
      <c r="T336" s="17">
        <v>1.2</v>
      </c>
      <c r="U336" s="17">
        <v>2.9</v>
      </c>
    </row>
    <row r="337" spans="1:21" ht="19.5" customHeight="1">
      <c r="A337" s="10"/>
      <c r="B337" s="7" t="s">
        <v>100</v>
      </c>
      <c r="C337" s="28">
        <v>735</v>
      </c>
      <c r="D337" s="28">
        <f>D331+D332+D333+D334+D335+D336</f>
        <v>22.73</v>
      </c>
      <c r="E337" s="28">
        <f t="shared" ref="E337:U337" si="56">E331+E332+E333+E334+E335+E336</f>
        <v>25.360000000000003</v>
      </c>
      <c r="F337" s="28">
        <f t="shared" si="56"/>
        <v>84.86</v>
      </c>
      <c r="G337" s="28">
        <f t="shared" si="56"/>
        <v>650.59999999999991</v>
      </c>
      <c r="H337" s="28">
        <f t="shared" si="56"/>
        <v>0.16</v>
      </c>
      <c r="I337" s="28">
        <f t="shared" si="56"/>
        <v>0.13</v>
      </c>
      <c r="J337" s="28">
        <f t="shared" si="56"/>
        <v>231.38</v>
      </c>
      <c r="K337" s="28">
        <f t="shared" si="56"/>
        <v>9.9999999999999992E-2</v>
      </c>
      <c r="L337" s="28">
        <f t="shared" si="56"/>
        <v>9.93</v>
      </c>
      <c r="M337" s="28">
        <f t="shared" si="56"/>
        <v>530.24</v>
      </c>
      <c r="N337" s="28">
        <f t="shared" si="56"/>
        <v>872.22</v>
      </c>
      <c r="O337" s="28">
        <f t="shared" si="56"/>
        <v>286.37</v>
      </c>
      <c r="P337" s="28">
        <f t="shared" si="56"/>
        <v>94.25</v>
      </c>
      <c r="Q337" s="28">
        <f t="shared" si="56"/>
        <v>261</v>
      </c>
      <c r="R337" s="28">
        <f t="shared" si="56"/>
        <v>4.5199999999999996</v>
      </c>
      <c r="S337" s="28">
        <f t="shared" si="56"/>
        <v>50</v>
      </c>
      <c r="T337" s="28">
        <f t="shared" si="56"/>
        <v>2.3600000000000003</v>
      </c>
      <c r="U337" s="28">
        <f t="shared" si="56"/>
        <v>54.5</v>
      </c>
    </row>
    <row r="338" spans="1:21" ht="19.5" customHeight="1">
      <c r="A338" s="10"/>
      <c r="B338" s="7" t="s">
        <v>101</v>
      </c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</row>
    <row r="339" spans="1:21" ht="19.5" customHeight="1">
      <c r="A339" s="10" t="s">
        <v>29</v>
      </c>
      <c r="B339" s="10" t="s">
        <v>117</v>
      </c>
      <c r="C339" s="22">
        <v>200</v>
      </c>
      <c r="D339" s="22">
        <v>1</v>
      </c>
      <c r="E339" s="22">
        <v>0.2</v>
      </c>
      <c r="F339" s="22">
        <v>20.2</v>
      </c>
      <c r="G339" s="22">
        <v>86.6</v>
      </c>
      <c r="H339" s="22">
        <v>0.02</v>
      </c>
      <c r="I339" s="22">
        <v>0.02</v>
      </c>
      <c r="J339" s="22">
        <v>0</v>
      </c>
      <c r="K339" s="22">
        <v>0</v>
      </c>
      <c r="L339" s="22">
        <v>4</v>
      </c>
      <c r="M339" s="22">
        <v>12</v>
      </c>
      <c r="N339" s="22">
        <v>240</v>
      </c>
      <c r="O339" s="22">
        <v>14</v>
      </c>
      <c r="P339" s="22">
        <v>8</v>
      </c>
      <c r="Q339" s="22">
        <v>14</v>
      </c>
      <c r="R339" s="22">
        <v>2.8</v>
      </c>
      <c r="S339" s="22">
        <v>0</v>
      </c>
      <c r="T339" s="22">
        <v>0</v>
      </c>
      <c r="U339" s="22">
        <v>0</v>
      </c>
    </row>
    <row r="340" spans="1:21" ht="24.75" customHeight="1">
      <c r="A340" s="10" t="s">
        <v>29</v>
      </c>
      <c r="B340" s="10" t="s">
        <v>68</v>
      </c>
      <c r="C340" s="22">
        <v>30</v>
      </c>
      <c r="D340" s="22">
        <v>3.27</v>
      </c>
      <c r="E340" s="22">
        <v>0.39</v>
      </c>
      <c r="F340" s="22">
        <v>20.64</v>
      </c>
      <c r="G340" s="22">
        <v>99.1</v>
      </c>
      <c r="H340" s="22">
        <v>0.05</v>
      </c>
      <c r="I340" s="22">
        <v>0.02</v>
      </c>
      <c r="J340" s="22">
        <v>0</v>
      </c>
      <c r="K340" s="22">
        <v>0</v>
      </c>
      <c r="L340" s="22">
        <v>0</v>
      </c>
      <c r="M340" s="22">
        <v>137.94</v>
      </c>
      <c r="N340" s="22">
        <v>46.06</v>
      </c>
      <c r="O340" s="22">
        <v>7.92</v>
      </c>
      <c r="P340" s="22">
        <v>12.01</v>
      </c>
      <c r="Q340" s="22">
        <v>31.58</v>
      </c>
      <c r="R340" s="22">
        <v>0.76</v>
      </c>
      <c r="S340" s="22">
        <v>0</v>
      </c>
      <c r="T340" s="22">
        <v>0</v>
      </c>
      <c r="U340" s="22">
        <v>0</v>
      </c>
    </row>
    <row r="341" spans="1:21" ht="17.25" customHeight="1">
      <c r="A341" s="10"/>
      <c r="B341" s="7" t="s">
        <v>103</v>
      </c>
      <c r="C341" s="28">
        <f>C339+C340</f>
        <v>230</v>
      </c>
      <c r="D341" s="28">
        <f t="shared" ref="D341:U341" si="57">D339+D340</f>
        <v>4.2699999999999996</v>
      </c>
      <c r="E341" s="28">
        <f t="shared" si="57"/>
        <v>0.59000000000000008</v>
      </c>
      <c r="F341" s="28">
        <f t="shared" si="57"/>
        <v>40.840000000000003</v>
      </c>
      <c r="G341" s="28">
        <f t="shared" si="57"/>
        <v>185.7</v>
      </c>
      <c r="H341" s="28">
        <f t="shared" si="57"/>
        <v>7.0000000000000007E-2</v>
      </c>
      <c r="I341" s="28">
        <f t="shared" si="57"/>
        <v>0.04</v>
      </c>
      <c r="J341" s="28">
        <f t="shared" si="57"/>
        <v>0</v>
      </c>
      <c r="K341" s="28">
        <f t="shared" si="57"/>
        <v>0</v>
      </c>
      <c r="L341" s="28">
        <f t="shared" si="57"/>
        <v>4</v>
      </c>
      <c r="M341" s="28">
        <f t="shared" si="57"/>
        <v>149.94</v>
      </c>
      <c r="N341" s="28">
        <f t="shared" si="57"/>
        <v>286.06</v>
      </c>
      <c r="O341" s="28">
        <f t="shared" si="57"/>
        <v>21.92</v>
      </c>
      <c r="P341" s="28">
        <f t="shared" si="57"/>
        <v>20.009999999999998</v>
      </c>
      <c r="Q341" s="28">
        <f t="shared" si="57"/>
        <v>45.58</v>
      </c>
      <c r="R341" s="28">
        <f t="shared" si="57"/>
        <v>3.5599999999999996</v>
      </c>
      <c r="S341" s="28">
        <f t="shared" si="57"/>
        <v>0</v>
      </c>
      <c r="T341" s="28">
        <f t="shared" si="57"/>
        <v>0</v>
      </c>
      <c r="U341" s="28">
        <f t="shared" si="57"/>
        <v>0</v>
      </c>
    </row>
    <row r="342" spans="1:21" ht="19.5" customHeight="1">
      <c r="A342" s="10"/>
      <c r="B342" s="7" t="s">
        <v>104</v>
      </c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</row>
    <row r="343" spans="1:21" ht="19.5" customHeight="1">
      <c r="A343" s="10" t="s">
        <v>34</v>
      </c>
      <c r="B343" s="10" t="s">
        <v>35</v>
      </c>
      <c r="C343" s="73" t="s">
        <v>86</v>
      </c>
      <c r="D343" s="22">
        <v>23.05</v>
      </c>
      <c r="E343" s="22">
        <v>7.74</v>
      </c>
      <c r="F343" s="22">
        <v>19.27</v>
      </c>
      <c r="G343" s="22">
        <v>239</v>
      </c>
      <c r="H343" s="22">
        <v>0.15</v>
      </c>
      <c r="I343" s="22">
        <v>0.12</v>
      </c>
      <c r="J343" s="22">
        <v>285.64</v>
      </c>
      <c r="K343" s="22">
        <v>0</v>
      </c>
      <c r="L343" s="22">
        <v>13</v>
      </c>
      <c r="M343" s="22">
        <v>310</v>
      </c>
      <c r="N343" s="22">
        <v>812</v>
      </c>
      <c r="O343" s="22">
        <v>34</v>
      </c>
      <c r="P343" s="22">
        <v>102</v>
      </c>
      <c r="Q343" s="22">
        <v>213</v>
      </c>
      <c r="R343" s="22">
        <v>2.2999999999999998</v>
      </c>
      <c r="S343" s="22">
        <v>47.26</v>
      </c>
      <c r="T343" s="22">
        <v>18.7</v>
      </c>
      <c r="U343" s="22">
        <v>172</v>
      </c>
    </row>
    <row r="344" spans="1:21" ht="19.5" customHeight="1">
      <c r="A344" s="10" t="s">
        <v>105</v>
      </c>
      <c r="B344" s="10" t="s">
        <v>106</v>
      </c>
      <c r="C344" s="22">
        <v>200</v>
      </c>
      <c r="D344" s="22">
        <v>0.5</v>
      </c>
      <c r="E344" s="22">
        <v>0</v>
      </c>
      <c r="F344" s="22">
        <v>19.8</v>
      </c>
      <c r="G344" s="22">
        <v>81</v>
      </c>
      <c r="H344" s="22">
        <v>0</v>
      </c>
      <c r="I344" s="22">
        <v>0</v>
      </c>
      <c r="J344" s="22">
        <v>15</v>
      </c>
      <c r="K344" s="22">
        <v>0</v>
      </c>
      <c r="L344" s="22">
        <v>0.02</v>
      </c>
      <c r="M344" s="22">
        <v>0.05</v>
      </c>
      <c r="N344" s="22">
        <v>0.17</v>
      </c>
      <c r="O344" s="22">
        <v>108.08</v>
      </c>
      <c r="P344" s="22">
        <v>2.11</v>
      </c>
      <c r="Q344" s="22">
        <v>4.3099999999999996</v>
      </c>
      <c r="R344" s="22">
        <v>0.08</v>
      </c>
      <c r="S344" s="22">
        <v>0</v>
      </c>
      <c r="T344" s="22">
        <v>0</v>
      </c>
      <c r="U344" s="22">
        <v>0</v>
      </c>
    </row>
    <row r="345" spans="1:21" ht="19.5" customHeight="1">
      <c r="A345" s="10" t="s">
        <v>29</v>
      </c>
      <c r="B345" s="10" t="s">
        <v>30</v>
      </c>
      <c r="C345" s="22">
        <v>30</v>
      </c>
      <c r="D345" s="22">
        <v>2.2999999999999998</v>
      </c>
      <c r="E345" s="22">
        <v>0.2</v>
      </c>
      <c r="F345" s="22">
        <v>14.8</v>
      </c>
      <c r="G345" s="22">
        <v>70.3</v>
      </c>
      <c r="H345" s="22">
        <v>0.03</v>
      </c>
      <c r="I345" s="22">
        <v>0.01</v>
      </c>
      <c r="J345" s="22">
        <v>0</v>
      </c>
      <c r="K345" s="22">
        <v>0</v>
      </c>
      <c r="L345" s="22">
        <v>0</v>
      </c>
      <c r="M345" s="22">
        <v>149.69999999999999</v>
      </c>
      <c r="N345" s="22">
        <v>27.9</v>
      </c>
      <c r="O345" s="22">
        <v>6</v>
      </c>
      <c r="P345" s="22">
        <v>4.2</v>
      </c>
      <c r="Q345" s="22">
        <v>19.5</v>
      </c>
      <c r="R345" s="22">
        <v>0.33</v>
      </c>
      <c r="S345" s="22">
        <v>0.96</v>
      </c>
      <c r="T345" s="22">
        <v>1.8</v>
      </c>
      <c r="U345" s="22">
        <v>4.3499999999999996</v>
      </c>
    </row>
    <row r="346" spans="1:21" ht="19.5" customHeight="1">
      <c r="A346" s="10"/>
      <c r="B346" s="7" t="s">
        <v>108</v>
      </c>
      <c r="C346" s="28">
        <v>450</v>
      </c>
      <c r="D346" s="28">
        <f>D343+D344+D345</f>
        <v>25.85</v>
      </c>
      <c r="E346" s="28">
        <f t="shared" ref="E346:U346" si="58">E343+E344+E345</f>
        <v>7.94</v>
      </c>
      <c r="F346" s="28">
        <f t="shared" si="58"/>
        <v>53.870000000000005</v>
      </c>
      <c r="G346" s="28">
        <f t="shared" si="58"/>
        <v>390.3</v>
      </c>
      <c r="H346" s="28">
        <f t="shared" si="58"/>
        <v>0.18</v>
      </c>
      <c r="I346" s="28">
        <f t="shared" si="58"/>
        <v>0.13</v>
      </c>
      <c r="J346" s="28">
        <f t="shared" si="58"/>
        <v>300.64</v>
      </c>
      <c r="K346" s="28">
        <f t="shared" si="58"/>
        <v>0</v>
      </c>
      <c r="L346" s="28">
        <f t="shared" si="58"/>
        <v>13.02</v>
      </c>
      <c r="M346" s="28">
        <f t="shared" si="58"/>
        <v>459.75</v>
      </c>
      <c r="N346" s="28">
        <f t="shared" si="58"/>
        <v>840.06999999999994</v>
      </c>
      <c r="O346" s="28">
        <f t="shared" si="58"/>
        <v>148.07999999999998</v>
      </c>
      <c r="P346" s="28">
        <f t="shared" si="58"/>
        <v>108.31</v>
      </c>
      <c r="Q346" s="28">
        <f t="shared" si="58"/>
        <v>236.81</v>
      </c>
      <c r="R346" s="28">
        <f t="shared" si="58"/>
        <v>2.71</v>
      </c>
      <c r="S346" s="28">
        <f t="shared" si="58"/>
        <v>48.22</v>
      </c>
      <c r="T346" s="28">
        <f t="shared" si="58"/>
        <v>20.5</v>
      </c>
      <c r="U346" s="28">
        <f t="shared" si="58"/>
        <v>176.35</v>
      </c>
    </row>
    <row r="347" spans="1:21" ht="19.5" customHeight="1">
      <c r="A347" s="10"/>
      <c r="B347" s="7" t="s">
        <v>152</v>
      </c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</row>
    <row r="348" spans="1:21" ht="19.5" customHeight="1">
      <c r="A348" s="10" t="s">
        <v>29</v>
      </c>
      <c r="B348" s="10" t="s">
        <v>107</v>
      </c>
      <c r="C348" s="22">
        <v>200</v>
      </c>
      <c r="D348" s="22">
        <v>5.8</v>
      </c>
      <c r="E348" s="22">
        <v>5</v>
      </c>
      <c r="F348" s="22">
        <v>8.4</v>
      </c>
      <c r="G348" s="22">
        <v>101.8</v>
      </c>
      <c r="H348" s="22">
        <v>0.03</v>
      </c>
      <c r="I348" s="22">
        <v>0.21</v>
      </c>
      <c r="J348" s="22">
        <v>26.4</v>
      </c>
      <c r="K348" s="22">
        <v>0</v>
      </c>
      <c r="L348" s="22">
        <v>0</v>
      </c>
      <c r="M348" s="22">
        <v>76</v>
      </c>
      <c r="N348" s="22">
        <v>242</v>
      </c>
      <c r="O348" s="22">
        <v>218</v>
      </c>
      <c r="P348" s="22">
        <v>24</v>
      </c>
      <c r="Q348" s="22">
        <v>160</v>
      </c>
      <c r="R348" s="22">
        <v>0.2</v>
      </c>
      <c r="S348" s="22">
        <v>18</v>
      </c>
      <c r="T348" s="22">
        <v>1.8</v>
      </c>
      <c r="U348" s="22">
        <v>40</v>
      </c>
    </row>
    <row r="349" spans="1:21" ht="19.5" customHeight="1">
      <c r="A349" s="7"/>
      <c r="B349" s="7" t="s">
        <v>153</v>
      </c>
      <c r="C349" s="28">
        <f>C348</f>
        <v>200</v>
      </c>
      <c r="D349" s="28">
        <f t="shared" ref="D349:U349" si="59">D348</f>
        <v>5.8</v>
      </c>
      <c r="E349" s="28">
        <f t="shared" si="59"/>
        <v>5</v>
      </c>
      <c r="F349" s="28">
        <f t="shared" si="59"/>
        <v>8.4</v>
      </c>
      <c r="G349" s="28">
        <f t="shared" si="59"/>
        <v>101.8</v>
      </c>
      <c r="H349" s="28">
        <f t="shared" si="59"/>
        <v>0.03</v>
      </c>
      <c r="I349" s="28">
        <f t="shared" si="59"/>
        <v>0.21</v>
      </c>
      <c r="J349" s="28">
        <f t="shared" si="59"/>
        <v>26.4</v>
      </c>
      <c r="K349" s="28">
        <f t="shared" si="59"/>
        <v>0</v>
      </c>
      <c r="L349" s="28">
        <f t="shared" si="59"/>
        <v>0</v>
      </c>
      <c r="M349" s="28">
        <f t="shared" si="59"/>
        <v>76</v>
      </c>
      <c r="N349" s="28">
        <f t="shared" si="59"/>
        <v>242</v>
      </c>
      <c r="O349" s="28">
        <f t="shared" si="59"/>
        <v>218</v>
      </c>
      <c r="P349" s="28">
        <f t="shared" si="59"/>
        <v>24</v>
      </c>
      <c r="Q349" s="28">
        <f t="shared" si="59"/>
        <v>160</v>
      </c>
      <c r="R349" s="28">
        <f t="shared" si="59"/>
        <v>0.2</v>
      </c>
      <c r="S349" s="28">
        <f t="shared" si="59"/>
        <v>18</v>
      </c>
      <c r="T349" s="28">
        <f t="shared" si="59"/>
        <v>1.8</v>
      </c>
      <c r="U349" s="28">
        <f t="shared" si="59"/>
        <v>40</v>
      </c>
    </row>
    <row r="350" spans="1:21" ht="19.5" customHeight="1">
      <c r="A350" s="10"/>
      <c r="B350" s="12" t="s">
        <v>33</v>
      </c>
      <c r="C350" s="29">
        <f t="shared" ref="C350:U350" si="60">C329+C337+C341+C346+C349</f>
        <v>2075</v>
      </c>
      <c r="D350" s="29">
        <f t="shared" si="60"/>
        <v>69.430000000000007</v>
      </c>
      <c r="E350" s="29">
        <f t="shared" si="60"/>
        <v>52.14</v>
      </c>
      <c r="F350" s="29">
        <f t="shared" si="60"/>
        <v>236.10000000000002</v>
      </c>
      <c r="G350" s="29">
        <f t="shared" si="60"/>
        <v>1684.1</v>
      </c>
      <c r="H350" s="29">
        <f t="shared" si="60"/>
        <v>0.58000000000000007</v>
      </c>
      <c r="I350" s="29">
        <f t="shared" si="60"/>
        <v>0.8</v>
      </c>
      <c r="J350" s="29">
        <f t="shared" si="60"/>
        <v>616.19999999999993</v>
      </c>
      <c r="K350" s="29">
        <f t="shared" si="60"/>
        <v>0.26</v>
      </c>
      <c r="L350" s="29">
        <f t="shared" si="60"/>
        <v>27.979999999999997</v>
      </c>
      <c r="M350" s="29">
        <f t="shared" si="60"/>
        <v>1621.09</v>
      </c>
      <c r="N350" s="29">
        <f t="shared" si="60"/>
        <v>2587.63</v>
      </c>
      <c r="O350" s="29">
        <f t="shared" si="60"/>
        <v>963.05</v>
      </c>
      <c r="P350" s="29">
        <f t="shared" si="60"/>
        <v>289.40999999999997</v>
      </c>
      <c r="Q350" s="29">
        <f t="shared" si="60"/>
        <v>925.81</v>
      </c>
      <c r="R350" s="29">
        <f t="shared" si="60"/>
        <v>13.259999999999998</v>
      </c>
      <c r="S350" s="29">
        <f t="shared" si="60"/>
        <v>142.51999999999998</v>
      </c>
      <c r="T350" s="29">
        <f t="shared" si="60"/>
        <v>36.099999999999994</v>
      </c>
      <c r="U350" s="29">
        <f t="shared" si="60"/>
        <v>317.24</v>
      </c>
    </row>
    <row r="351" spans="1:21" ht="19.5" customHeight="1">
      <c r="B351" s="1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</row>
    <row r="352" spans="1:21" ht="19.5" customHeight="1"/>
    <row r="353" spans="1:20" ht="19.5" customHeight="1">
      <c r="A353" s="5"/>
      <c r="B353" s="5"/>
      <c r="C353" s="74"/>
      <c r="D353" s="75" t="s">
        <v>84</v>
      </c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4"/>
      <c r="Q353" s="74"/>
      <c r="R353" s="74"/>
      <c r="S353" s="74"/>
      <c r="T353" s="74"/>
    </row>
    <row r="354" spans="1:20" ht="19.5" customHeight="1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74"/>
    </row>
    <row r="355" spans="1:20" ht="15.75">
      <c r="A355" s="5"/>
      <c r="B355" s="59" t="s">
        <v>78</v>
      </c>
      <c r="C355" s="76" t="s">
        <v>77</v>
      </c>
      <c r="D355" s="76"/>
      <c r="E355" s="76"/>
      <c r="F355" s="47" t="s">
        <v>5</v>
      </c>
      <c r="G355" s="77" t="s">
        <v>74</v>
      </c>
      <c r="H355" s="77"/>
      <c r="I355" s="77"/>
      <c r="J355" s="77"/>
      <c r="K355" s="77"/>
      <c r="L355" s="77" t="s">
        <v>75</v>
      </c>
      <c r="M355" s="77"/>
      <c r="N355" s="77"/>
      <c r="O355" s="77"/>
      <c r="P355" s="77"/>
      <c r="Q355" s="77"/>
      <c r="R355" s="77"/>
      <c r="S355" s="77"/>
      <c r="T355" s="77"/>
    </row>
    <row r="356" spans="1:20" ht="30">
      <c r="A356" s="5"/>
      <c r="B356" s="59"/>
      <c r="C356" s="78" t="s">
        <v>2</v>
      </c>
      <c r="D356" s="28" t="s">
        <v>3</v>
      </c>
      <c r="E356" s="28" t="s">
        <v>4</v>
      </c>
      <c r="F356" s="48"/>
      <c r="G356" s="27" t="s">
        <v>6</v>
      </c>
      <c r="H356" s="27" t="s">
        <v>7</v>
      </c>
      <c r="I356" s="27" t="s">
        <v>8</v>
      </c>
      <c r="J356" s="27" t="s">
        <v>9</v>
      </c>
      <c r="K356" s="27" t="s">
        <v>10</v>
      </c>
      <c r="L356" s="27" t="s">
        <v>11</v>
      </c>
      <c r="M356" s="27" t="s">
        <v>12</v>
      </c>
      <c r="N356" s="27" t="s">
        <v>13</v>
      </c>
      <c r="O356" s="27" t="s">
        <v>14</v>
      </c>
      <c r="P356" s="27" t="s">
        <v>15</v>
      </c>
      <c r="Q356" s="27" t="s">
        <v>16</v>
      </c>
      <c r="R356" s="27" t="s">
        <v>17</v>
      </c>
      <c r="S356" s="27" t="s">
        <v>18</v>
      </c>
      <c r="T356" s="27" t="s">
        <v>19</v>
      </c>
    </row>
    <row r="357" spans="1:20">
      <c r="B357" s="59"/>
      <c r="C357" s="27" t="s">
        <v>20</v>
      </c>
      <c r="D357" s="27" t="s">
        <v>20</v>
      </c>
      <c r="E357" s="27" t="s">
        <v>20</v>
      </c>
      <c r="F357" s="37" t="s">
        <v>21</v>
      </c>
      <c r="G357" s="27" t="s">
        <v>22</v>
      </c>
      <c r="H357" s="27" t="s">
        <v>22</v>
      </c>
      <c r="I357" s="27" t="s">
        <v>23</v>
      </c>
      <c r="J357" s="27" t="s">
        <v>24</v>
      </c>
      <c r="K357" s="27" t="s">
        <v>22</v>
      </c>
      <c r="L357" s="27" t="s">
        <v>22</v>
      </c>
      <c r="M357" s="27" t="s">
        <v>22</v>
      </c>
      <c r="N357" s="27" t="s">
        <v>22</v>
      </c>
      <c r="O357" s="27" t="s">
        <v>22</v>
      </c>
      <c r="P357" s="27" t="s">
        <v>22</v>
      </c>
      <c r="Q357" s="27" t="s">
        <v>22</v>
      </c>
      <c r="R357" s="27" t="s">
        <v>24</v>
      </c>
      <c r="S357" s="27" t="s">
        <v>24</v>
      </c>
      <c r="T357" s="27" t="s">
        <v>24</v>
      </c>
    </row>
    <row r="358" spans="1:20">
      <c r="B358" s="4" t="s">
        <v>79</v>
      </c>
      <c r="C358" s="33">
        <f>D41+D75+D109+D143+D177+D212+D246+D281+D317+D350</f>
        <v>751.76</v>
      </c>
      <c r="D358" s="33">
        <f t="shared" ref="D358:T358" si="61">E41+E75+E109+E143+E177+E212+E246+E281+E317+E350</f>
        <v>623.83999999999992</v>
      </c>
      <c r="E358" s="33">
        <f t="shared" si="61"/>
        <v>2706.7599999999998</v>
      </c>
      <c r="F358" s="33">
        <f t="shared" si="61"/>
        <v>19193.199999999997</v>
      </c>
      <c r="G358" s="33">
        <f t="shared" si="61"/>
        <v>7.5180000000000007</v>
      </c>
      <c r="H358" s="33">
        <f t="shared" si="61"/>
        <v>10.410000000000002</v>
      </c>
      <c r="I358" s="33">
        <f t="shared" si="61"/>
        <v>4675.2699999999995</v>
      </c>
      <c r="J358" s="33">
        <f t="shared" si="61"/>
        <v>8.5400000000000009</v>
      </c>
      <c r="K358" s="33">
        <f t="shared" si="61"/>
        <v>329.44200000000001</v>
      </c>
      <c r="L358" s="33">
        <f t="shared" si="61"/>
        <v>16694.739999999998</v>
      </c>
      <c r="M358" s="33">
        <f t="shared" si="61"/>
        <v>23071.940000000002</v>
      </c>
      <c r="N358" s="33">
        <f t="shared" si="61"/>
        <v>11087.776</v>
      </c>
      <c r="O358" s="33">
        <f t="shared" si="61"/>
        <v>3261.1579999999994</v>
      </c>
      <c r="P358" s="33">
        <f t="shared" si="61"/>
        <v>11988.735999999999</v>
      </c>
      <c r="Q358" s="33">
        <f t="shared" si="61"/>
        <v>146.16999999999996</v>
      </c>
      <c r="R358" s="33">
        <f t="shared" si="61"/>
        <v>1653.75</v>
      </c>
      <c r="S358" s="33">
        <f t="shared" si="61"/>
        <v>554.17000000000007</v>
      </c>
      <c r="T358" s="33">
        <f t="shared" si="61"/>
        <v>3309.8499999999995</v>
      </c>
    </row>
    <row r="359" spans="1:20">
      <c r="B359" s="4" t="s">
        <v>80</v>
      </c>
      <c r="C359" s="34">
        <f>C358/10</f>
        <v>75.176000000000002</v>
      </c>
      <c r="D359" s="34">
        <f t="shared" ref="D359:T359" si="62">D358/10</f>
        <v>62.383999999999993</v>
      </c>
      <c r="E359" s="34">
        <f t="shared" si="62"/>
        <v>270.67599999999999</v>
      </c>
      <c r="F359" s="34">
        <f t="shared" si="62"/>
        <v>1919.3199999999997</v>
      </c>
      <c r="G359" s="34">
        <f t="shared" si="62"/>
        <v>0.75180000000000002</v>
      </c>
      <c r="H359" s="34">
        <f t="shared" si="62"/>
        <v>1.0410000000000001</v>
      </c>
      <c r="I359" s="34">
        <f t="shared" si="62"/>
        <v>467.52699999999993</v>
      </c>
      <c r="J359" s="34">
        <f t="shared" si="62"/>
        <v>0.85400000000000009</v>
      </c>
      <c r="K359" s="34">
        <f t="shared" si="62"/>
        <v>32.944200000000002</v>
      </c>
      <c r="L359" s="34">
        <f t="shared" si="62"/>
        <v>1669.4739999999997</v>
      </c>
      <c r="M359" s="34">
        <f t="shared" si="62"/>
        <v>2307.1940000000004</v>
      </c>
      <c r="N359" s="34">
        <f t="shared" si="62"/>
        <v>1108.7775999999999</v>
      </c>
      <c r="O359" s="34">
        <f t="shared" si="62"/>
        <v>326.11579999999992</v>
      </c>
      <c r="P359" s="34">
        <f t="shared" si="62"/>
        <v>1198.8735999999999</v>
      </c>
      <c r="Q359" s="34">
        <f t="shared" si="62"/>
        <v>14.616999999999996</v>
      </c>
      <c r="R359" s="34">
        <f t="shared" si="62"/>
        <v>165.375</v>
      </c>
      <c r="S359" s="34">
        <f t="shared" si="62"/>
        <v>55.417000000000009</v>
      </c>
      <c r="T359" s="34">
        <f t="shared" si="62"/>
        <v>330.98499999999996</v>
      </c>
    </row>
    <row r="360" spans="1:20" ht="45">
      <c r="B360" s="6" t="s">
        <v>81</v>
      </c>
      <c r="C360" s="35">
        <f>C358*4/F358*100</f>
        <v>15.667215472146387</v>
      </c>
      <c r="D360" s="35">
        <v>27.92</v>
      </c>
      <c r="E360" s="35">
        <f>E358*4*100/F358</f>
        <v>56.410812162640944</v>
      </c>
      <c r="F360" s="8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</row>
    <row r="362" spans="1:20">
      <c r="C362" s="79" t="s">
        <v>82</v>
      </c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</row>
    <row r="364" spans="1:20">
      <c r="B364" s="2" t="s">
        <v>83</v>
      </c>
      <c r="C364" s="61" t="s">
        <v>147</v>
      </c>
      <c r="D364" s="61"/>
      <c r="E364" s="61" t="s">
        <v>148</v>
      </c>
      <c r="F364" s="61"/>
      <c r="G364" s="61" t="s">
        <v>149</v>
      </c>
      <c r="H364" s="61"/>
      <c r="I364" s="61" t="s">
        <v>150</v>
      </c>
      <c r="J364" s="61"/>
    </row>
    <row r="365" spans="1:20">
      <c r="B365" s="9" t="s">
        <v>191</v>
      </c>
      <c r="C365" s="62">
        <f>(C17+C53+C86+C120+C154+C188+C223+C258+C293+C329)/10</f>
        <v>461.5</v>
      </c>
      <c r="D365" s="62"/>
      <c r="E365" s="62">
        <f>(C26+C61+C95+C129+C163+C197+C232+C267+C302+C337)/10</f>
        <v>795.4</v>
      </c>
      <c r="F365" s="62"/>
      <c r="G365" s="62">
        <f>(C30+C65+C99+C133+C167+C201+C236+C271+C306+C341)/10</f>
        <v>235</v>
      </c>
      <c r="H365" s="62"/>
      <c r="I365" s="62">
        <f>(C37+C71+C105+C139+C173+C208+C242+C277+C313+C346)/10</f>
        <v>512.20000000000005</v>
      </c>
      <c r="J365" s="62"/>
    </row>
    <row r="367" spans="1:20">
      <c r="B367" s="60" t="s">
        <v>164</v>
      </c>
      <c r="C367" s="58"/>
      <c r="D367" s="58"/>
      <c r="E367" s="58"/>
      <c r="F367" s="58"/>
      <c r="G367" s="58"/>
      <c r="H367" s="58"/>
      <c r="I367" s="58"/>
      <c r="J367" s="58"/>
    </row>
  </sheetData>
  <mergeCells count="105">
    <mergeCell ref="B367:J367"/>
    <mergeCell ref="C362:T362"/>
    <mergeCell ref="C364:D364"/>
    <mergeCell ref="E364:F364"/>
    <mergeCell ref="G364:H364"/>
    <mergeCell ref="I364:J364"/>
    <mergeCell ref="C365:D365"/>
    <mergeCell ref="E365:F365"/>
    <mergeCell ref="G365:H365"/>
    <mergeCell ref="I365:J365"/>
    <mergeCell ref="D353:O353"/>
    <mergeCell ref="A354:S354"/>
    <mergeCell ref="B355:B357"/>
    <mergeCell ref="C355:E355"/>
    <mergeCell ref="F355:F356"/>
    <mergeCell ref="G355:K355"/>
    <mergeCell ref="L355:T355"/>
    <mergeCell ref="A319:U319"/>
    <mergeCell ref="A320:A321"/>
    <mergeCell ref="B320:B321"/>
    <mergeCell ref="C320:C321"/>
    <mergeCell ref="D320:F320"/>
    <mergeCell ref="G320:G321"/>
    <mergeCell ref="H320:L320"/>
    <mergeCell ref="M320:U320"/>
    <mergeCell ref="A283:U283"/>
    <mergeCell ref="A284:A285"/>
    <mergeCell ref="B284:B285"/>
    <mergeCell ref="C284:C285"/>
    <mergeCell ref="D284:F284"/>
    <mergeCell ref="G284:G285"/>
    <mergeCell ref="H284:L284"/>
    <mergeCell ref="M284:U284"/>
    <mergeCell ref="A248:U248"/>
    <mergeCell ref="A249:A250"/>
    <mergeCell ref="B249:B250"/>
    <mergeCell ref="C249:C250"/>
    <mergeCell ref="D249:F249"/>
    <mergeCell ref="G249:G250"/>
    <mergeCell ref="H249:L249"/>
    <mergeCell ref="M249:U249"/>
    <mergeCell ref="A214:U214"/>
    <mergeCell ref="A215:A216"/>
    <mergeCell ref="B215:B216"/>
    <mergeCell ref="C215:C216"/>
    <mergeCell ref="D215:F215"/>
    <mergeCell ref="G215:G216"/>
    <mergeCell ref="H215:L215"/>
    <mergeCell ref="M215:U215"/>
    <mergeCell ref="A179:U179"/>
    <mergeCell ref="A180:A181"/>
    <mergeCell ref="B180:B181"/>
    <mergeCell ref="C180:C181"/>
    <mergeCell ref="D180:F180"/>
    <mergeCell ref="G180:G181"/>
    <mergeCell ref="H180:L180"/>
    <mergeCell ref="M180:U180"/>
    <mergeCell ref="A144:U144"/>
    <mergeCell ref="A145:U145"/>
    <mergeCell ref="A146:A147"/>
    <mergeCell ref="B146:B147"/>
    <mergeCell ref="C146:C147"/>
    <mergeCell ref="D146:F146"/>
    <mergeCell ref="G146:G147"/>
    <mergeCell ref="H146:L146"/>
    <mergeCell ref="M146:U146"/>
    <mergeCell ref="A111:U111"/>
    <mergeCell ref="A112:A113"/>
    <mergeCell ref="B112:B113"/>
    <mergeCell ref="C112:C113"/>
    <mergeCell ref="D112:F112"/>
    <mergeCell ref="G112:G113"/>
    <mergeCell ref="H112:L112"/>
    <mergeCell ref="M112:U112"/>
    <mergeCell ref="A77:U77"/>
    <mergeCell ref="A78:A79"/>
    <mergeCell ref="B78:B79"/>
    <mergeCell ref="C78:C79"/>
    <mergeCell ref="D78:F78"/>
    <mergeCell ref="G78:G79"/>
    <mergeCell ref="H78:L78"/>
    <mergeCell ref="M78:U78"/>
    <mergeCell ref="A1:B1"/>
    <mergeCell ref="O1:U1"/>
    <mergeCell ref="A2:G2"/>
    <mergeCell ref="O2:U2"/>
    <mergeCell ref="A3:G3"/>
    <mergeCell ref="O3:U3"/>
    <mergeCell ref="A43:U43"/>
    <mergeCell ref="A44:A45"/>
    <mergeCell ref="B44:B45"/>
    <mergeCell ref="C44:C45"/>
    <mergeCell ref="D44:F44"/>
    <mergeCell ref="G44:G45"/>
    <mergeCell ref="H44:L44"/>
    <mergeCell ref="M44:U44"/>
    <mergeCell ref="A5:U5"/>
    <mergeCell ref="A7:U7"/>
    <mergeCell ref="A8:A9"/>
    <mergeCell ref="B8:B9"/>
    <mergeCell ref="C8:C9"/>
    <mergeCell ref="D8:F8"/>
    <mergeCell ref="G8:G9"/>
    <mergeCell ref="H8:L8"/>
    <mergeCell ref="M8:U8"/>
  </mergeCells>
  <pageMargins left="0.7" right="0.7" top="0.75" bottom="0.75" header="0.3" footer="0.3"/>
  <pageSetup paperSize="9" scale="59" orientation="landscape" r:id="rId1"/>
  <rowBreaks count="10" manualBreakCount="10">
    <brk id="42" max="16383" man="1"/>
    <brk id="76" max="16383" man="1"/>
    <brk id="110" max="16383" man="1"/>
    <brk id="144" max="16383" man="1"/>
    <brk id="178" max="16383" man="1"/>
    <brk id="213" max="16383" man="1"/>
    <brk id="247" max="16383" man="1"/>
    <brk id="282" max="16383" man="1"/>
    <brk id="318" max="16383" man="1"/>
    <brk id="3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интернат гимн</vt:lpstr>
      <vt:lpstr>'интернат гимн'!Область_печати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MAXIM</cp:lastModifiedBy>
  <cp:lastPrinted>2022-02-16T10:49:20Z</cp:lastPrinted>
  <dcterms:created xsi:type="dcterms:W3CDTF">2021-09-10T05:35:55Z</dcterms:created>
  <dcterms:modified xsi:type="dcterms:W3CDTF">2023-02-09T09:51:23Z</dcterms:modified>
  <cp:category/>
</cp:coreProperties>
</file>